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fdb-my.sharepoint.com/personal/h_mando_afdb_org/Documents/Documents/3. PROJECTS - Botswana/17. SADC ENHANCING RESILIENCE AND HEALTH/4. Procurement Plan/"/>
    </mc:Choice>
  </mc:AlternateContent>
  <xr:revisionPtr revIDLastSave="176" documentId="14_{EFDF01C8-96CC-4A9F-B142-DC25C41C45E7}" xr6:coauthVersionLast="47" xr6:coauthVersionMax="47" xr10:uidLastSave="{C829A7B1-124D-4BA8-9232-A0648FAA997D}"/>
  <bookViews>
    <workbookView xWindow="28680" yWindow="-120" windowWidth="29040" windowHeight="15720" activeTab="3" xr2:uid="{E3B10340-D2E0-4935-BC78-1257F1A4487A}"/>
  </bookViews>
  <sheets>
    <sheet name="Goods" sheetId="1" r:id="rId1"/>
    <sheet name=" Works" sheetId="3" r:id="rId2"/>
    <sheet name="Consulting Services" sheetId="2" r:id="rId3"/>
    <sheet name="Simplified Procurement Plan 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7" i="1" l="1"/>
  <c r="L27" i="4"/>
  <c r="L23" i="4"/>
  <c r="L22" i="4"/>
  <c r="L21" i="4"/>
  <c r="L19" i="4"/>
  <c r="L18" i="4"/>
  <c r="L17" i="4"/>
  <c r="L16" i="4"/>
  <c r="L14" i="4"/>
  <c r="L13" i="4"/>
  <c r="L26" i="4"/>
  <c r="L25" i="4"/>
  <c r="L24" i="4"/>
  <c r="L20" i="4"/>
  <c r="L15" i="4"/>
  <c r="L11" i="4"/>
  <c r="V9" i="3" l="1"/>
  <c r="S9" i="3"/>
  <c r="Q9" i="3"/>
  <c r="P9" i="3"/>
  <c r="J11" i="4"/>
  <c r="I11" i="4"/>
  <c r="P15" i="1"/>
  <c r="S15" i="1" s="1"/>
  <c r="U15" i="1" s="1"/>
  <c r="V15" i="1" s="1"/>
  <c r="E31" i="4"/>
  <c r="K51" i="2"/>
  <c r="H51" i="2" s="1"/>
  <c r="H27" i="4" s="1"/>
  <c r="E63" i="2"/>
  <c r="U9" i="3" l="1"/>
  <c r="L12" i="4" s="1"/>
  <c r="I12" i="2"/>
  <c r="K12" i="2"/>
  <c r="L12" i="2"/>
  <c r="O12" i="2" s="1"/>
  <c r="P12" i="2" s="1"/>
  <c r="Q12" i="2" s="1"/>
  <c r="R12" i="2" s="1"/>
  <c r="S12" i="2" s="1"/>
  <c r="T12" i="2" s="1"/>
  <c r="U12" i="2" s="1"/>
  <c r="V12" i="2" s="1"/>
  <c r="W12" i="2" s="1"/>
  <c r="Y12" i="2" s="1"/>
  <c r="AA12" i="2" s="1"/>
  <c r="M12" i="2"/>
  <c r="K60" i="2"/>
  <c r="I60" i="2"/>
  <c r="L60" i="2" s="1"/>
  <c r="M60" i="2" s="1"/>
  <c r="K57" i="2"/>
  <c r="H57" i="2" s="1"/>
  <c r="H29" i="4" s="1"/>
  <c r="K54" i="2"/>
  <c r="H54" i="2" s="1"/>
  <c r="H28" i="4" s="1"/>
  <c r="I54" i="2"/>
  <c r="L54" i="2" s="1"/>
  <c r="M54" i="2" s="1"/>
  <c r="Y54" i="2" s="1"/>
  <c r="I51" i="2"/>
  <c r="K48" i="2"/>
  <c r="I48" i="2"/>
  <c r="L48" i="2" s="1"/>
  <c r="M48" i="2" s="1"/>
  <c r="Y48" i="2" s="1"/>
  <c r="AA48" i="2" s="1"/>
  <c r="K45" i="2"/>
  <c r="I45" i="2"/>
  <c r="L45" i="2" s="1"/>
  <c r="M45" i="2" s="1"/>
  <c r="K42" i="2"/>
  <c r="I42" i="2"/>
  <c r="L42" i="2" s="1"/>
  <c r="M42" i="2" s="1"/>
  <c r="K39" i="2"/>
  <c r="I39" i="2"/>
  <c r="L39" i="2" s="1"/>
  <c r="M39" i="2" s="1"/>
  <c r="Y39" i="2" s="1"/>
  <c r="AA39" i="2" s="1"/>
  <c r="K36" i="2"/>
  <c r="I36" i="2"/>
  <c r="L36" i="2" s="1"/>
  <c r="M36" i="2" s="1"/>
  <c r="K33" i="2"/>
  <c r="I33" i="2"/>
  <c r="L33" i="2" s="1"/>
  <c r="M33" i="2" s="1"/>
  <c r="K30" i="2"/>
  <c r="I30" i="2"/>
  <c r="L30" i="2" s="1"/>
  <c r="M30" i="2" s="1"/>
  <c r="K27" i="2"/>
  <c r="I27" i="2"/>
  <c r="L27" i="2" s="1"/>
  <c r="M27" i="2" s="1"/>
  <c r="Y27" i="2" s="1"/>
  <c r="AA27" i="2" s="1"/>
  <c r="K24" i="2"/>
  <c r="I24" i="2"/>
  <c r="L24" i="2" s="1"/>
  <c r="M24" i="2" s="1"/>
  <c r="Y24" i="2" s="1"/>
  <c r="AA24" i="2" s="1"/>
  <c r="K21" i="2"/>
  <c r="I21" i="2"/>
  <c r="L21" i="2" s="1"/>
  <c r="M21" i="2" s="1"/>
  <c r="Y21" i="2" s="1"/>
  <c r="AA21" i="2" s="1"/>
  <c r="K18" i="2"/>
  <c r="I18" i="2"/>
  <c r="L18" i="2" s="1"/>
  <c r="M18" i="2" s="1"/>
  <c r="Y18" i="2" s="1"/>
  <c r="AA18" i="2" s="1"/>
  <c r="K15" i="2"/>
  <c r="I15" i="2"/>
  <c r="L15" i="2" s="1"/>
  <c r="M15" i="2" s="1"/>
  <c r="K9" i="2"/>
  <c r="I9" i="2"/>
  <c r="L9" i="2" s="1"/>
  <c r="M9" i="2" s="1"/>
  <c r="Y9" i="2" s="1"/>
  <c r="AA9" i="2" s="1"/>
  <c r="I57" i="2" l="1"/>
  <c r="L57" i="2" s="1"/>
  <c r="M57" i="2" s="1"/>
  <c r="Y57" i="2" s="1"/>
  <c r="O33" i="2"/>
  <c r="P33" i="2" s="1"/>
  <c r="Q33" i="2" s="1"/>
  <c r="R33" i="2" s="1"/>
  <c r="S33" i="2" s="1"/>
  <c r="T33" i="2" s="1"/>
  <c r="U33" i="2" s="1"/>
  <c r="V33" i="2" s="1"/>
  <c r="W33" i="2" s="1"/>
  <c r="Y33" i="2" s="1"/>
  <c r="AA33" i="2" s="1"/>
  <c r="O36" i="2"/>
  <c r="P36" i="2" s="1"/>
  <c r="Q36" i="2" s="1"/>
  <c r="R36" i="2" s="1"/>
  <c r="S36" i="2" s="1"/>
  <c r="T36" i="2" s="1"/>
  <c r="U36" i="2" s="1"/>
  <c r="V36" i="2" s="1"/>
  <c r="W36" i="2" s="1"/>
  <c r="Y36" i="2" s="1"/>
  <c r="AA36" i="2" s="1"/>
  <c r="O60" i="2"/>
  <c r="P60" i="2" s="1"/>
  <c r="Q60" i="2" s="1"/>
  <c r="R60" i="2" s="1"/>
  <c r="S60" i="2" s="1"/>
  <c r="T60" i="2" s="1"/>
  <c r="U60" i="2" s="1"/>
  <c r="V60" i="2" s="1"/>
  <c r="W60" i="2" s="1"/>
  <c r="Y60" i="2" s="1"/>
  <c r="AA60" i="2" s="1"/>
  <c r="AB60" i="2" s="1"/>
  <c r="L30" i="4" s="1"/>
  <c r="O45" i="2"/>
  <c r="P45" i="2" s="1"/>
  <c r="Q45" i="2" s="1"/>
  <c r="R45" i="2" s="1"/>
  <c r="S45" i="2" s="1"/>
  <c r="T45" i="2" s="1"/>
  <c r="U45" i="2" s="1"/>
  <c r="V45" i="2" s="1"/>
  <c r="W45" i="2" s="1"/>
  <c r="Y45" i="2" s="1"/>
  <c r="AA45" i="2" s="1"/>
  <c r="O30" i="2"/>
  <c r="P30" i="2" s="1"/>
  <c r="Q30" i="2" s="1"/>
  <c r="R30" i="2" s="1"/>
  <c r="S30" i="2" s="1"/>
  <c r="T30" i="2" s="1"/>
  <c r="U30" i="2" s="1"/>
  <c r="V30" i="2" s="1"/>
  <c r="W30" i="2" s="1"/>
  <c r="Y30" i="2" s="1"/>
  <c r="AA30" i="2" s="1"/>
  <c r="L51" i="2"/>
  <c r="M51" i="2" s="1"/>
  <c r="Y51" i="2" s="1"/>
  <c r="AA54" i="2"/>
  <c r="AB54" i="2" s="1"/>
  <c r="L28" i="4" s="1"/>
  <c r="J28" i="4"/>
  <c r="AA57" i="2"/>
  <c r="AB57" i="2" s="1"/>
  <c r="L29" i="4" s="1"/>
  <c r="J29" i="4"/>
  <c r="O15" i="2"/>
  <c r="P15" i="2" s="1"/>
  <c r="Q15" i="2" s="1"/>
  <c r="R15" i="2" s="1"/>
  <c r="S15" i="2" s="1"/>
  <c r="T15" i="2" s="1"/>
  <c r="U15" i="2" s="1"/>
  <c r="V15" i="2" s="1"/>
  <c r="W15" i="2" s="1"/>
  <c r="Y15" i="2" s="1"/>
  <c r="AA15" i="2" s="1"/>
  <c r="O42" i="2"/>
  <c r="P42" i="2" s="1"/>
  <c r="Q42" i="2" s="1"/>
  <c r="R42" i="2" s="1"/>
  <c r="S42" i="2" s="1"/>
  <c r="T42" i="2" s="1"/>
  <c r="U42" i="2" s="1"/>
  <c r="V42" i="2" s="1"/>
  <c r="W42" i="2" s="1"/>
  <c r="Y42" i="2" s="1"/>
  <c r="AA42" i="2" s="1"/>
  <c r="AA51" i="2" l="1"/>
  <c r="AB51" i="2" s="1"/>
  <c r="J27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MANDO, HAZEL KASHOKI</author>
  </authors>
  <commentList>
    <comment ref="AB8" authorId="0" shapeId="0" xr:uid="{D2F5E776-C77C-4A42-A14C-A1C339CD6DFC}">
      <text>
        <r>
          <rPr>
            <b/>
            <sz val="9"/>
            <color indexed="81"/>
            <rFont val="Tahoma"/>
            <family val="2"/>
          </rPr>
          <t>MANDO, HAZEL KASHOKI:</t>
        </r>
        <r>
          <rPr>
            <sz val="9"/>
            <color indexed="81"/>
            <rFont val="Tahoma"/>
            <family val="2"/>
          </rPr>
          <t xml:space="preserve">
INSERT COMPLETION DATE BASED ON ESTIMATED PERIOD FOR CONDUCTING ACTIVITY IN DAYS (Contract Signature+Days for completion)</t>
        </r>
      </text>
    </comment>
  </commentList>
</comments>
</file>

<file path=xl/sharedStrings.xml><?xml version="1.0" encoding="utf-8"?>
<sst xmlns="http://schemas.openxmlformats.org/spreadsheetml/2006/main" count="775" uniqueCount="170">
  <si>
    <t xml:space="preserve">Detailed Procurement Plan - Procurement of Goods &amp; Works </t>
  </si>
  <si>
    <t>Country / Executing Agency</t>
  </si>
  <si>
    <t>Name of Project/Program</t>
  </si>
  <si>
    <t>Loan No.</t>
  </si>
  <si>
    <t>Basic Data</t>
  </si>
  <si>
    <t>Package No.</t>
  </si>
  <si>
    <t>Package Descritption</t>
  </si>
  <si>
    <t>Issue No. Invitation for Bids</t>
  </si>
  <si>
    <t>Lump Sum or Bill of Quantities</t>
  </si>
  <si>
    <t>Procurement Method</t>
  </si>
  <si>
    <t>Pre-or-Post Qualification</t>
  </si>
  <si>
    <t>Oversight Audit Prior-or-Post Review***</t>
  </si>
  <si>
    <t>Bidding Document</t>
  </si>
  <si>
    <t>Date Submitted</t>
  </si>
  <si>
    <t>Date No Objection</t>
  </si>
  <si>
    <t>Bidding Period</t>
  </si>
  <si>
    <t>Date Bid Invitation (SPN)</t>
  </si>
  <si>
    <t>Date Bid Evaluation Report Submitted</t>
  </si>
  <si>
    <t>Date No-Objection</t>
  </si>
  <si>
    <t>Contract Finalization</t>
  </si>
  <si>
    <t>Date Contract Award</t>
  </si>
  <si>
    <t>Plan</t>
  </si>
  <si>
    <t>Revised</t>
  </si>
  <si>
    <t>Actual</t>
  </si>
  <si>
    <t>Total Cost</t>
  </si>
  <si>
    <t>Estimated Cost      UA**</t>
  </si>
  <si>
    <t>Date Bid Closing/ Opening</t>
  </si>
  <si>
    <t>Date    Contract Signature</t>
  </si>
  <si>
    <t>Date    Contract Completion</t>
  </si>
  <si>
    <t>*</t>
  </si>
  <si>
    <t>+</t>
  </si>
  <si>
    <t>**</t>
  </si>
  <si>
    <t>***</t>
  </si>
  <si>
    <t>*+</t>
  </si>
  <si>
    <t>*++</t>
  </si>
  <si>
    <t>*+++</t>
  </si>
  <si>
    <t>Procurement System*</t>
  </si>
  <si>
    <r>
      <t>Contract Amount (Currency)</t>
    </r>
    <r>
      <rPr>
        <b/>
        <vertAlign val="superscript"/>
        <sz val="11"/>
        <color theme="1"/>
        <rFont val="Arial Narrow"/>
        <family val="2"/>
      </rPr>
      <t>*+++</t>
    </r>
  </si>
  <si>
    <r>
      <t>Plan Revised Actual</t>
    </r>
    <r>
      <rPr>
        <b/>
        <vertAlign val="superscript"/>
        <sz val="11"/>
        <color theme="1"/>
        <rFont val="Arial Narrow"/>
        <family val="2"/>
      </rPr>
      <t>*+</t>
    </r>
  </si>
  <si>
    <r>
      <t>Bid Evaluation</t>
    </r>
    <r>
      <rPr>
        <b/>
        <sz val="11"/>
        <color theme="1"/>
        <rFont val="Arial Narrow"/>
        <family val="2"/>
      </rPr>
      <t xml:space="preserve"> </t>
    </r>
    <r>
      <rPr>
        <b/>
        <vertAlign val="superscript"/>
        <sz val="11"/>
        <color theme="1"/>
        <rFont val="Arial Narrow"/>
        <family val="2"/>
      </rPr>
      <t>*++</t>
    </r>
  </si>
  <si>
    <r>
      <t>Lot No.</t>
    </r>
    <r>
      <rPr>
        <b/>
        <vertAlign val="superscript"/>
        <sz val="11"/>
        <color theme="1"/>
        <rFont val="Arial Narrow"/>
        <family val="2"/>
      </rPr>
      <t>+</t>
    </r>
  </si>
  <si>
    <r>
      <t>Lot Description</t>
    </r>
    <r>
      <rPr>
        <b/>
        <vertAlign val="superscript"/>
        <sz val="11"/>
        <color theme="1"/>
        <rFont val="Arial Narrow"/>
        <family val="2"/>
      </rPr>
      <t>+</t>
    </r>
  </si>
  <si>
    <t>Insert Procurement System or Regime for the procurement transatction under the project (i.e. BPS, Bank or Third Party)</t>
  </si>
  <si>
    <t>If applicable</t>
  </si>
  <si>
    <t>Total cost of the package or lot or procurement transaction in UA from the PAR</t>
  </si>
  <si>
    <t>Indicate oversight modality (i.e. procurement audit if BPS or post or prior review for Bank methods or reports for third party)</t>
  </si>
  <si>
    <t>"Revised" includes all updates and revisions</t>
  </si>
  <si>
    <t>Retain procurement "Plan" agreed at negotiations and approved by the Boards throughout the project duration</t>
  </si>
  <si>
    <t>Record the "Actual" date of completion of the activity</t>
  </si>
  <si>
    <t>The template is to be adapted in case of two stage bidding by adding columns for the second stage bidding period and evaluation process</t>
  </si>
  <si>
    <t>Indicate currency of the contract</t>
  </si>
  <si>
    <t>Detailed Procurement Plan - Procurement of Consulting Services</t>
  </si>
  <si>
    <t>Selection Method</t>
  </si>
  <si>
    <t>Description</t>
  </si>
  <si>
    <t>REOI</t>
  </si>
  <si>
    <t>Date Published</t>
  </si>
  <si>
    <t>Date Closing</t>
  </si>
  <si>
    <t>Terms of Reference</t>
  </si>
  <si>
    <t>Request for Proposals (RFP)</t>
  </si>
  <si>
    <t>Date RFP Documents Submitted</t>
  </si>
  <si>
    <t>Date Proposals Closing - Opening</t>
  </si>
  <si>
    <t>Evaluation of Proposals</t>
  </si>
  <si>
    <t>Date Technical Report Submitted</t>
  </si>
  <si>
    <t>Date Opening Financial Proposals</t>
  </si>
  <si>
    <t>Date Combined Report Submitted</t>
  </si>
  <si>
    <r>
      <t>Contract Amount Currency</t>
    </r>
    <r>
      <rPr>
        <b/>
        <vertAlign val="superscript"/>
        <sz val="11"/>
        <color theme="1"/>
        <rFont val="Arial Narrow"/>
        <family val="2"/>
      </rPr>
      <t>*++</t>
    </r>
  </si>
  <si>
    <t>Plan Revised Actual</t>
  </si>
  <si>
    <t>Lumpsum     or            Time-Based</t>
  </si>
  <si>
    <t>Oversight Audit Prior-  or-Post Review***</t>
  </si>
  <si>
    <t>Date            No-Objection</t>
  </si>
  <si>
    <t>Date          No-Objection</t>
  </si>
  <si>
    <t>Date    RFPs Issued</t>
  </si>
  <si>
    <t>Date    Contract Award</t>
  </si>
  <si>
    <t>Short List</t>
  </si>
  <si>
    <t>Date Approved</t>
  </si>
  <si>
    <t xml:space="preserve">Simplified Procurement Plan - Procurement of Goods, Works &amp; Consultng Services </t>
  </si>
  <si>
    <t>Procurement Template Simplified Version</t>
  </si>
  <si>
    <r>
      <t>Category</t>
    </r>
    <r>
      <rPr>
        <b/>
        <vertAlign val="superscript"/>
        <sz val="11"/>
        <color theme="1"/>
        <rFont val="Arial Narrow"/>
        <family val="2"/>
      </rPr>
      <t>~</t>
    </r>
  </si>
  <si>
    <t>Date SPN Published</t>
  </si>
  <si>
    <t>Date Bid/Proposals Closing/ Opening</t>
  </si>
  <si>
    <t>Date   Contract Award</t>
  </si>
  <si>
    <t>~</t>
  </si>
  <si>
    <t>Indicate Goods, Works, non-consulting or Consulting Services</t>
  </si>
  <si>
    <t>Civil works for renovation of WES and diagnostic laboratories in 6 countries</t>
  </si>
  <si>
    <t>BoQ</t>
  </si>
  <si>
    <t>WHO</t>
  </si>
  <si>
    <t>15-06-2026</t>
  </si>
  <si>
    <t>Procure assorted laboratory equipment for WES and diagnostic laboratories for 6 countries</t>
  </si>
  <si>
    <t>15-04-2027</t>
  </si>
  <si>
    <t>Third Party</t>
  </si>
  <si>
    <t>Procure and instal mobile cross-border laboratories at the border points in Mozambique and Zimbabwe</t>
  </si>
  <si>
    <t xml:space="preserve">Procure office equipment </t>
  </si>
  <si>
    <t>BPMP</t>
  </si>
  <si>
    <t>SADC</t>
  </si>
  <si>
    <t xml:space="preserve">RHeSEP Project </t>
  </si>
  <si>
    <t xml:space="preserve">Development and finalisation of the SADC Regional Strategy on One Health </t>
  </si>
  <si>
    <t>ICS</t>
  </si>
  <si>
    <t xml:space="preserve">Lumpsum     </t>
  </si>
  <si>
    <t>Prior</t>
  </si>
  <si>
    <t xml:space="preserve"> Establish a model for cross-border laboratories in SADC </t>
  </si>
  <si>
    <t>Lumpsum</t>
  </si>
  <si>
    <t>CQS</t>
  </si>
  <si>
    <t>TA on regulatory systems, sciences and enabling environment for local production</t>
  </si>
  <si>
    <t>Time-based</t>
  </si>
  <si>
    <t>Audit</t>
  </si>
  <si>
    <t xml:space="preserve">Consultant to support MRH Institutionalisation </t>
  </si>
  <si>
    <t>Post</t>
  </si>
  <si>
    <t>Technical Assistance for pooled procurement</t>
  </si>
  <si>
    <t>Build capacities on pooled procurement best practices, draft reports, and orgaize validation workshops</t>
  </si>
  <si>
    <t xml:space="preserve">Technical assistance for the Innovation Challenge/Consulancy Firm </t>
  </si>
  <si>
    <t xml:space="preserve">Consultancy services to  expand  the SADC CBRS into the RHIMS </t>
  </si>
  <si>
    <t>QCBS</t>
  </si>
  <si>
    <t xml:space="preserve">Technical support on the CBRS/M&amp;E/consultancy </t>
  </si>
  <si>
    <t>Undertake a health systems functionality and performance assessment for the SADC region</t>
  </si>
  <si>
    <t xml:space="preserve">Conduct a baseline analysis of the health system's adaptation and resilience to shocks, including climatic and environmental shocks in three countries (Malawi, Mozambique, Lesotho) </t>
  </si>
  <si>
    <t>Consultancy services for the feasibility study for inclusion of public health into the SADC Shock</t>
  </si>
  <si>
    <t xml:space="preserve">Project Coordinator, </t>
  </si>
  <si>
    <t xml:space="preserve">Procurement Expert, </t>
  </si>
  <si>
    <t xml:space="preserve">Assistant Finance Officer </t>
  </si>
  <si>
    <t>Audit services</t>
  </si>
  <si>
    <t>LCS</t>
  </si>
  <si>
    <t>Estimated Cost      
UA</t>
  </si>
  <si>
    <t>Support establishment of an Infirmation Management System - Madagascar</t>
  </si>
  <si>
    <t>TA on the establishment of Long-Term Agreements (LTA) with Suppliers</t>
  </si>
  <si>
    <t xml:space="preserve">N/A </t>
  </si>
  <si>
    <t>RESILIENT HEALTH SYSTEMS FOR EMERGENCY PREPAREDNESS PROJECT</t>
  </si>
  <si>
    <t>Multinational/ SADC</t>
  </si>
  <si>
    <t>Procure office printer</t>
  </si>
  <si>
    <t>1,006,805</t>
  </si>
  <si>
    <t>Goods</t>
  </si>
  <si>
    <t>RFQ</t>
  </si>
  <si>
    <t>Works</t>
  </si>
  <si>
    <t>01-06-2026</t>
  </si>
  <si>
    <t>14-07-2026</t>
  </si>
  <si>
    <t>08-09-2026</t>
  </si>
  <si>
    <t>Services</t>
  </si>
  <si>
    <t>Procurement Expert</t>
  </si>
  <si>
    <t>01-04-2026</t>
  </si>
  <si>
    <t>15-07-2026</t>
  </si>
  <si>
    <t>01-01-2027</t>
  </si>
  <si>
    <t>17-11-2025</t>
  </si>
  <si>
    <t>15-09-2026</t>
  </si>
  <si>
    <t>17-11-2026</t>
  </si>
  <si>
    <t>Southern African Development Community (SADC)</t>
  </si>
  <si>
    <t xml:space="preserve">Resilient Health Systems for Emergency Preparedness (RHeSEP) Project  </t>
  </si>
  <si>
    <t>03-09-2026</t>
  </si>
  <si>
    <t>04-07-2026</t>
  </si>
  <si>
    <t>N/A</t>
  </si>
  <si>
    <t>14-05-2027</t>
  </si>
  <si>
    <t>26-01-2026</t>
  </si>
  <si>
    <t>19-02-2027</t>
  </si>
  <si>
    <t>10-08-2026</t>
  </si>
  <si>
    <t>26-11-2026</t>
  </si>
  <si>
    <t>26-09-2026</t>
  </si>
  <si>
    <t>23-09-2026</t>
  </si>
  <si>
    <t>12-03-2027</t>
  </si>
  <si>
    <t>28-06-2027</t>
  </si>
  <si>
    <t>10-12-2026</t>
  </si>
  <si>
    <t>24-11-2026</t>
  </si>
  <si>
    <r>
      <t>Contract Amount (UA)</t>
    </r>
    <r>
      <rPr>
        <b/>
        <vertAlign val="superscript"/>
        <sz val="11"/>
        <color theme="1"/>
        <rFont val="Arial Narrow"/>
        <family val="2"/>
      </rPr>
      <t>*+</t>
    </r>
  </si>
  <si>
    <t>Comments for Contract Execution</t>
  </si>
  <si>
    <t>05-04-2027</t>
  </si>
  <si>
    <t>17-09-2026</t>
  </si>
  <si>
    <t>17/09/2026</t>
  </si>
  <si>
    <t>01 Ju;y 2029</t>
  </si>
  <si>
    <t>01 Junary 2029</t>
  </si>
  <si>
    <t xml:space="preserve">Finance Officer </t>
  </si>
  <si>
    <t>Estimated Cost      UA</t>
  </si>
  <si>
    <t>.</t>
  </si>
  <si>
    <t>Estimated Cost 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</si>
</sst>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[$]d\ mmm\ yyyy;@" x16r2:formatCode16="[$-en-ZM,1]d\ mmm\ yyyy;@"/>
    <numFmt numFmtId="165" formatCode="[$]d\ mmmm\ yyyy;@" x16r2:formatCode16="[$-en-ZM,1]d\ mmmm\ yyyy;@"/>
    <numFmt numFmtId="166" formatCode="yyyy\-mm\-dd;@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 Narrow"/>
      <family val="2"/>
    </font>
    <font>
      <b/>
      <sz val="14"/>
      <color theme="1"/>
      <name val="Arial"/>
      <family val="2"/>
    </font>
    <font>
      <b/>
      <sz val="11"/>
      <color theme="1"/>
      <name val="Arial Narrow"/>
      <family val="2"/>
    </font>
    <font>
      <b/>
      <vertAlign val="superscript"/>
      <sz val="11"/>
      <color theme="1"/>
      <name val="Arial Narrow"/>
      <family val="2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sz val="10"/>
      <color theme="1"/>
      <name val="Calibri"/>
      <family val="2"/>
      <scheme val="minor"/>
    </font>
    <font>
      <b/>
      <vertAlign val="superscript"/>
      <sz val="10"/>
      <color theme="1"/>
      <name val="Arial"/>
      <family val="2"/>
    </font>
    <font>
      <i/>
      <sz val="10"/>
      <color theme="1"/>
      <name val="Arial Narrow"/>
      <family val="2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Arial Narrow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rgb="FFFF0000"/>
      <name val="Arial Narrow"/>
      <family val="2"/>
    </font>
    <font>
      <sz val="11"/>
      <name val="Arial Narrow"/>
      <family val="2"/>
    </font>
    <font>
      <sz val="10"/>
      <color rgb="FFFF0000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2" fillId="0" borderId="0" applyFont="0" applyFill="0" applyBorder="0" applyAlignment="0" applyProtection="0"/>
  </cellStyleXfs>
  <cellXfs count="92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9" fillId="0" borderId="0" xfId="0" applyFont="1" applyAlignment="1">
      <alignment horizontal="center"/>
    </xf>
    <xf numFmtId="0" fontId="2" fillId="0" borderId="1" xfId="0" applyFont="1" applyBorder="1"/>
    <xf numFmtId="0" fontId="2" fillId="0" borderId="0" xfId="0" applyFont="1"/>
    <xf numFmtId="0" fontId="10" fillId="0" borderId="0" xfId="0" applyFont="1" applyAlignment="1">
      <alignment horizontal="left" vertical="center"/>
    </xf>
    <xf numFmtId="0" fontId="1" fillId="0" borderId="0" xfId="0" applyFont="1" applyAlignment="1">
      <alignment horizontal="center"/>
    </xf>
    <xf numFmtId="0" fontId="6" fillId="4" borderId="1" xfId="0" applyFont="1" applyFill="1" applyBorder="1" applyAlignment="1">
      <alignment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43" fontId="2" fillId="0" borderId="1" xfId="1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43" fontId="13" fillId="0" borderId="1" xfId="1" applyFont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center" vertical="center" wrapText="1"/>
    </xf>
    <xf numFmtId="43" fontId="2" fillId="4" borderId="1" xfId="0" applyNumberFormat="1" applyFont="1" applyFill="1" applyBorder="1" applyAlignment="1">
      <alignment horizontal="center" vertical="center" wrapText="1"/>
    </xf>
    <xf numFmtId="43" fontId="4" fillId="4" borderId="1" xfId="0" applyNumberFormat="1" applyFont="1" applyFill="1" applyBorder="1" applyAlignment="1">
      <alignment horizontal="center" vertical="center" wrapText="1"/>
    </xf>
    <xf numFmtId="0" fontId="8" fillId="0" borderId="0" xfId="0" applyFont="1"/>
    <xf numFmtId="0" fontId="17" fillId="0" borderId="13" xfId="0" applyFont="1" applyBorder="1" applyAlignment="1">
      <alignment horizontal="center" vertical="center" wrapText="1"/>
    </xf>
    <xf numFmtId="43" fontId="17" fillId="0" borderId="1" xfId="1" applyFont="1" applyBorder="1" applyAlignment="1">
      <alignment horizontal="center" vertical="center" wrapText="1"/>
    </xf>
    <xf numFmtId="15" fontId="2" fillId="0" borderId="1" xfId="0" applyNumberFormat="1" applyFont="1" applyBorder="1" applyAlignment="1">
      <alignment horizontal="center" vertical="center" wrapText="1"/>
    </xf>
    <xf numFmtId="164" fontId="13" fillId="0" borderId="1" xfId="0" applyNumberFormat="1" applyFont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166" fontId="18" fillId="0" borderId="1" xfId="0" applyNumberFormat="1" applyFont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 wrapText="1"/>
    </xf>
    <xf numFmtId="43" fontId="7" fillId="0" borderId="1" xfId="1" applyFont="1" applyBorder="1" applyAlignment="1">
      <alignment horizontal="center" vertical="center" wrapText="1"/>
    </xf>
    <xf numFmtId="43" fontId="2" fillId="5" borderId="1" xfId="1" applyFont="1" applyFill="1" applyBorder="1" applyAlignment="1">
      <alignment horizontal="center" vertical="center" wrapText="1"/>
    </xf>
    <xf numFmtId="15" fontId="7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2" fillId="4" borderId="12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6" fillId="4" borderId="1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0" xfId="0" applyFont="1" applyFill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13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7" fillId="4" borderId="5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7" fillId="4" borderId="11" xfId="0" applyFont="1" applyFill="1" applyBorder="1" applyAlignment="1">
      <alignment horizontal="center" vertical="center" wrapText="1"/>
    </xf>
    <xf numFmtId="0" fontId="7" fillId="4" borderId="0" xfId="0" applyFont="1" applyFill="1" applyAlignment="1">
      <alignment horizontal="center" vertical="center" wrapText="1"/>
    </xf>
    <xf numFmtId="0" fontId="7" fillId="4" borderId="12" xfId="0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6" fillId="4" borderId="13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 vertical="center" wrapText="1"/>
    </xf>
    <xf numFmtId="0" fontId="2" fillId="4" borderId="1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6" fillId="4" borderId="5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/>
    </xf>
    <xf numFmtId="0" fontId="6" fillId="4" borderId="0" xfId="0" applyFont="1" applyFill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548CA9-BDA8-45AF-9E9C-DDC15FB69DFC}">
  <sheetPr>
    <tabColor theme="5" tint="-0.249977111117893"/>
  </sheetPr>
  <dimension ref="A1:V300"/>
  <sheetViews>
    <sheetView workbookViewId="0">
      <selection activeCell="F25" sqref="F25"/>
    </sheetView>
  </sheetViews>
  <sheetFormatPr defaultColWidth="8.84375" defaultRowHeight="14.6" x14ac:dyDescent="0.4"/>
  <cols>
    <col min="1" max="1" width="10.4609375" customWidth="1"/>
    <col min="2" max="2" width="7.3828125" customWidth="1"/>
    <col min="3" max="3" width="20" customWidth="1"/>
    <col min="4" max="4" width="7.4609375" customWidth="1"/>
    <col min="5" max="5" width="9.4609375" customWidth="1"/>
    <col min="8" max="8" width="12.4609375" customWidth="1"/>
    <col min="9" max="9" width="11.84375" customWidth="1"/>
    <col min="10" max="10" width="10.84375" customWidth="1"/>
    <col min="11" max="11" width="9.4609375" customWidth="1"/>
    <col min="15" max="15" width="9.84375" customWidth="1"/>
    <col min="16" max="16" width="10.53515625" customWidth="1"/>
    <col min="17" max="18" width="9.4609375" customWidth="1"/>
    <col min="19" max="19" width="10.3046875" customWidth="1"/>
    <col min="20" max="20" width="10.84375" customWidth="1"/>
    <col min="21" max="22" width="10.4609375" customWidth="1"/>
  </cols>
  <sheetData>
    <row r="1" spans="1:22" ht="24" customHeight="1" x14ac:dyDescent="0.4">
      <c r="A1" s="38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</row>
    <row r="2" spans="1:22" x14ac:dyDescent="0.4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 spans="1:22" x14ac:dyDescent="0.4">
      <c r="A3" s="48" t="s">
        <v>1</v>
      </c>
      <c r="B3" s="48"/>
      <c r="C3" s="48"/>
      <c r="D3" s="49" t="s">
        <v>93</v>
      </c>
      <c r="E3" s="49"/>
      <c r="F3" s="49"/>
      <c r="G3" s="49"/>
      <c r="H3" s="49"/>
      <c r="I3" s="49"/>
      <c r="J3" s="49"/>
      <c r="K3" s="49"/>
      <c r="L3" s="1"/>
      <c r="M3" s="1"/>
      <c r="N3" s="1"/>
      <c r="O3" s="1"/>
      <c r="P3" s="1"/>
      <c r="Q3" s="1"/>
      <c r="R3" s="1"/>
    </row>
    <row r="4" spans="1:22" x14ac:dyDescent="0.4">
      <c r="A4" s="48" t="s">
        <v>2</v>
      </c>
      <c r="B4" s="48"/>
      <c r="C4" s="48"/>
      <c r="D4" s="49" t="s">
        <v>94</v>
      </c>
      <c r="E4" s="49"/>
      <c r="F4" s="49"/>
      <c r="G4" s="49"/>
      <c r="H4" s="49"/>
      <c r="I4" s="49"/>
      <c r="J4" s="49"/>
      <c r="K4" s="49"/>
      <c r="L4" s="1"/>
      <c r="M4" s="1"/>
      <c r="N4" s="1"/>
      <c r="O4" s="1"/>
      <c r="P4" s="1"/>
      <c r="Q4" s="1"/>
      <c r="R4" s="1"/>
    </row>
    <row r="5" spans="1:22" x14ac:dyDescent="0.4">
      <c r="A5" s="48" t="s">
        <v>3</v>
      </c>
      <c r="B5" s="48"/>
      <c r="C5" s="48"/>
      <c r="D5" s="49"/>
      <c r="E5" s="49"/>
      <c r="F5" s="49"/>
      <c r="G5" s="49"/>
      <c r="H5" s="49"/>
      <c r="I5" s="49"/>
      <c r="J5" s="49"/>
      <c r="K5" s="49"/>
      <c r="L5" s="1"/>
      <c r="M5" s="1"/>
      <c r="N5" s="1"/>
      <c r="O5" s="1"/>
      <c r="P5" s="1"/>
      <c r="Q5" s="1"/>
      <c r="R5" s="1"/>
    </row>
    <row r="6" spans="1:22" x14ac:dyDescent="0.4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</row>
    <row r="7" spans="1:22" s="4" customFormat="1" ht="17.25" customHeight="1" x14ac:dyDescent="0.4">
      <c r="A7" s="40" t="s">
        <v>4</v>
      </c>
      <c r="B7" s="54"/>
      <c r="C7" s="54"/>
      <c r="D7" s="54"/>
      <c r="E7" s="54"/>
      <c r="F7" s="54"/>
      <c r="G7" s="54"/>
      <c r="H7" s="54"/>
      <c r="I7" s="54"/>
      <c r="J7" s="54"/>
      <c r="K7" s="41"/>
      <c r="L7" s="6"/>
      <c r="M7" s="40" t="s">
        <v>12</v>
      </c>
      <c r="N7" s="41"/>
      <c r="O7" s="40" t="s">
        <v>15</v>
      </c>
      <c r="P7" s="41"/>
      <c r="Q7" s="40" t="s">
        <v>39</v>
      </c>
      <c r="R7" s="41"/>
      <c r="S7" s="40" t="s">
        <v>19</v>
      </c>
      <c r="T7" s="54"/>
      <c r="U7" s="54"/>
      <c r="V7" s="41"/>
    </row>
    <row r="8" spans="1:22" s="2" customFormat="1" ht="56.25" customHeight="1" x14ac:dyDescent="0.4">
      <c r="A8" s="7" t="s">
        <v>36</v>
      </c>
      <c r="B8" s="7" t="s">
        <v>5</v>
      </c>
      <c r="C8" s="7" t="s">
        <v>6</v>
      </c>
      <c r="D8" s="7" t="s">
        <v>40</v>
      </c>
      <c r="E8" s="7" t="s">
        <v>41</v>
      </c>
      <c r="F8" s="7" t="s">
        <v>7</v>
      </c>
      <c r="G8" s="7" t="s">
        <v>8</v>
      </c>
      <c r="H8" s="7" t="s">
        <v>167</v>
      </c>
      <c r="I8" s="7" t="s">
        <v>9</v>
      </c>
      <c r="J8" s="7" t="s">
        <v>10</v>
      </c>
      <c r="K8" s="7" t="s">
        <v>11</v>
      </c>
      <c r="L8" s="7" t="s">
        <v>38</v>
      </c>
      <c r="M8" s="7" t="s">
        <v>13</v>
      </c>
      <c r="N8" s="7" t="s">
        <v>14</v>
      </c>
      <c r="O8" s="7" t="s">
        <v>16</v>
      </c>
      <c r="P8" s="7" t="s">
        <v>26</v>
      </c>
      <c r="Q8" s="7" t="s">
        <v>17</v>
      </c>
      <c r="R8" s="7" t="s">
        <v>18</v>
      </c>
      <c r="S8" s="7" t="s">
        <v>20</v>
      </c>
      <c r="T8" s="7" t="s">
        <v>37</v>
      </c>
      <c r="U8" s="7" t="s">
        <v>27</v>
      </c>
      <c r="V8" s="7" t="s">
        <v>28</v>
      </c>
    </row>
    <row r="9" spans="1:22" ht="69.55" hidden="1" customHeight="1" x14ac:dyDescent="0.4">
      <c r="A9" s="39" t="s">
        <v>89</v>
      </c>
      <c r="B9" s="3"/>
      <c r="C9" s="3" t="s">
        <v>87</v>
      </c>
      <c r="D9" s="3">
        <v>6</v>
      </c>
      <c r="E9" s="3"/>
      <c r="F9" s="3"/>
      <c r="G9" s="3"/>
      <c r="H9" s="20" t="s">
        <v>128</v>
      </c>
      <c r="I9" s="3" t="s">
        <v>85</v>
      </c>
      <c r="J9" s="3"/>
      <c r="K9" s="3"/>
      <c r="L9" s="5" t="s">
        <v>21</v>
      </c>
      <c r="M9" s="3"/>
      <c r="N9" s="3"/>
      <c r="O9" s="3" t="s">
        <v>88</v>
      </c>
      <c r="P9" s="3"/>
      <c r="Q9" s="3"/>
      <c r="R9" s="3"/>
      <c r="S9" s="3"/>
      <c r="T9" s="3"/>
      <c r="U9" s="3"/>
      <c r="V9" s="3"/>
    </row>
    <row r="10" spans="1:22" ht="17.5" hidden="1" customHeight="1" x14ac:dyDescent="0.4">
      <c r="A10" s="39"/>
      <c r="B10" s="3"/>
      <c r="C10" s="3"/>
      <c r="D10" s="3"/>
      <c r="E10" s="3"/>
      <c r="F10" s="3"/>
      <c r="G10" s="3"/>
      <c r="H10" s="20"/>
      <c r="I10" s="3"/>
      <c r="J10" s="3"/>
      <c r="K10" s="3"/>
      <c r="L10" s="5" t="s">
        <v>22</v>
      </c>
      <c r="M10" s="3"/>
      <c r="N10" s="3"/>
      <c r="O10" s="3"/>
      <c r="P10" s="3"/>
      <c r="Q10" s="3"/>
      <c r="R10" s="3"/>
      <c r="S10" s="3"/>
      <c r="T10" s="3"/>
      <c r="U10" s="3"/>
      <c r="V10" s="3"/>
    </row>
    <row r="11" spans="1:22" ht="17.5" hidden="1" customHeight="1" x14ac:dyDescent="0.4">
      <c r="A11" s="39"/>
      <c r="B11" s="3"/>
      <c r="C11" s="3"/>
      <c r="D11" s="3"/>
      <c r="E11" s="3"/>
      <c r="F11" s="3"/>
      <c r="G11" s="3"/>
      <c r="H11" s="20"/>
      <c r="I11" s="3"/>
      <c r="J11" s="3"/>
      <c r="K11" s="3"/>
      <c r="L11" s="5" t="s">
        <v>23</v>
      </c>
      <c r="M11" s="3"/>
      <c r="N11" s="3"/>
      <c r="O11" s="3"/>
      <c r="P11" s="3"/>
      <c r="Q11" s="3"/>
      <c r="R11" s="3"/>
      <c r="S11" s="3"/>
      <c r="T11" s="3"/>
      <c r="U11" s="3"/>
      <c r="V11" s="3"/>
    </row>
    <row r="12" spans="1:22" ht="69" hidden="1" customHeight="1" x14ac:dyDescent="0.4">
      <c r="A12" s="39" t="s">
        <v>89</v>
      </c>
      <c r="B12" s="3"/>
      <c r="C12" s="3" t="s">
        <v>90</v>
      </c>
      <c r="D12" s="3">
        <v>1</v>
      </c>
      <c r="E12" s="3"/>
      <c r="F12" s="3"/>
      <c r="G12" s="3"/>
      <c r="H12" s="5">
        <v>272.774</v>
      </c>
      <c r="I12" s="3" t="s">
        <v>85</v>
      </c>
      <c r="J12" s="3"/>
      <c r="K12" s="3"/>
      <c r="L12" s="5" t="s">
        <v>21</v>
      </c>
      <c r="M12" s="3"/>
      <c r="N12" s="3"/>
      <c r="O12" s="3" t="s">
        <v>86</v>
      </c>
      <c r="P12" s="3"/>
      <c r="Q12" s="3"/>
      <c r="R12" s="3"/>
      <c r="S12" s="3"/>
      <c r="T12" s="3"/>
      <c r="U12" s="3"/>
      <c r="V12" s="3"/>
    </row>
    <row r="13" spans="1:22" ht="17.5" hidden="1" customHeight="1" x14ac:dyDescent="0.4">
      <c r="A13" s="39"/>
      <c r="B13" s="3"/>
      <c r="C13" s="3"/>
      <c r="D13" s="3"/>
      <c r="E13" s="3"/>
      <c r="F13" s="3"/>
      <c r="G13" s="3"/>
      <c r="H13" s="3"/>
      <c r="I13" s="3"/>
      <c r="J13" s="3"/>
      <c r="K13" s="3"/>
      <c r="L13" s="5" t="s">
        <v>22</v>
      </c>
      <c r="M13" s="3"/>
      <c r="N13" s="3"/>
      <c r="O13" s="3"/>
      <c r="P13" s="3"/>
      <c r="Q13" s="3"/>
      <c r="R13" s="3"/>
      <c r="S13" s="3"/>
      <c r="T13" s="3"/>
      <c r="U13" s="3"/>
      <c r="V13" s="3"/>
    </row>
    <row r="14" spans="1:22" ht="17.5" hidden="1" customHeight="1" x14ac:dyDescent="0.4">
      <c r="A14" s="39"/>
      <c r="B14" s="3"/>
      <c r="C14" s="3"/>
      <c r="D14" s="3"/>
      <c r="E14" s="3"/>
      <c r="F14" s="3"/>
      <c r="G14" s="3"/>
      <c r="H14" s="3"/>
      <c r="I14" s="3"/>
      <c r="J14" s="3"/>
      <c r="K14" s="3"/>
      <c r="L14" s="5" t="s">
        <v>23</v>
      </c>
      <c r="M14" s="3"/>
      <c r="N14" s="3"/>
      <c r="O14" s="3"/>
      <c r="P14" s="3"/>
      <c r="Q14" s="3"/>
      <c r="R14" s="3"/>
      <c r="S14" s="3"/>
      <c r="T14" s="3"/>
      <c r="U14" s="3"/>
      <c r="V14" s="3"/>
    </row>
    <row r="15" spans="1:22" ht="17.5" customHeight="1" x14ac:dyDescent="0.4">
      <c r="A15" s="39" t="s">
        <v>92</v>
      </c>
      <c r="B15" s="3"/>
      <c r="C15" s="3" t="s">
        <v>91</v>
      </c>
      <c r="D15" s="3">
        <v>1</v>
      </c>
      <c r="E15" s="3" t="s">
        <v>147</v>
      </c>
      <c r="F15" s="3" t="s">
        <v>147</v>
      </c>
      <c r="G15" s="3" t="s">
        <v>84</v>
      </c>
      <c r="H15" s="36">
        <v>6244</v>
      </c>
      <c r="I15" s="3" t="s">
        <v>130</v>
      </c>
      <c r="J15" s="3" t="s">
        <v>147</v>
      </c>
      <c r="K15" s="22" t="s">
        <v>106</v>
      </c>
      <c r="L15" s="5" t="s">
        <v>21</v>
      </c>
      <c r="M15" s="3" t="s">
        <v>147</v>
      </c>
      <c r="N15" s="3" t="s">
        <v>147</v>
      </c>
      <c r="O15" s="19">
        <v>46082</v>
      </c>
      <c r="P15" s="19">
        <f>O15+14</f>
        <v>46096</v>
      </c>
      <c r="Q15" s="3" t="s">
        <v>147</v>
      </c>
      <c r="R15" s="3" t="s">
        <v>147</v>
      </c>
      <c r="S15" s="19">
        <f>P15+30</f>
        <v>46126</v>
      </c>
      <c r="T15" s="3"/>
      <c r="U15" s="19">
        <f>S15+5</f>
        <v>46131</v>
      </c>
      <c r="V15" s="19">
        <f>U15+30</f>
        <v>46161</v>
      </c>
    </row>
    <row r="16" spans="1:22" ht="17.5" customHeight="1" x14ac:dyDescent="0.4">
      <c r="A16" s="39"/>
      <c r="B16" s="3"/>
      <c r="C16" s="3"/>
      <c r="D16" s="3"/>
      <c r="E16" s="3"/>
      <c r="F16" s="3"/>
      <c r="G16" s="3"/>
      <c r="H16" s="3"/>
      <c r="I16" s="3"/>
      <c r="J16" s="3"/>
      <c r="K16" s="3"/>
      <c r="L16" s="5" t="s">
        <v>22</v>
      </c>
      <c r="M16" s="3"/>
      <c r="N16" s="3"/>
      <c r="O16" s="3"/>
      <c r="P16" s="3"/>
      <c r="Q16" s="3"/>
      <c r="R16" s="3"/>
      <c r="S16" s="3"/>
      <c r="T16" s="3"/>
      <c r="U16" s="3"/>
      <c r="V16" s="3"/>
    </row>
    <row r="17" spans="1:22" ht="17.5" customHeight="1" x14ac:dyDescent="0.4">
      <c r="A17" s="39"/>
      <c r="B17" s="3"/>
      <c r="C17" s="3"/>
      <c r="D17" s="3"/>
      <c r="E17" s="3"/>
      <c r="F17" s="3"/>
      <c r="G17" s="3"/>
      <c r="H17" s="3"/>
      <c r="I17" s="3"/>
      <c r="J17" s="3"/>
      <c r="K17" s="3"/>
      <c r="L17" s="5" t="s">
        <v>23</v>
      </c>
      <c r="M17" s="3"/>
      <c r="N17" s="3"/>
      <c r="O17" s="3"/>
      <c r="P17" s="3"/>
      <c r="Q17" s="3"/>
      <c r="R17" s="3"/>
      <c r="S17" s="3"/>
      <c r="T17" s="3"/>
      <c r="U17" s="3"/>
      <c r="V17" s="3"/>
    </row>
    <row r="18" spans="1:22" ht="17.5" customHeight="1" x14ac:dyDescent="0.4">
      <c r="A18" s="39"/>
      <c r="B18" s="3"/>
      <c r="C18" s="3"/>
      <c r="D18" s="3"/>
      <c r="E18" s="3"/>
      <c r="F18" s="3"/>
      <c r="G18" s="3"/>
      <c r="H18" s="3"/>
      <c r="I18" s="3"/>
      <c r="J18" s="3"/>
      <c r="K18" s="3"/>
      <c r="L18" s="5" t="s">
        <v>21</v>
      </c>
      <c r="M18" s="3"/>
      <c r="N18" s="3"/>
      <c r="O18" s="3"/>
      <c r="P18" s="3"/>
      <c r="Q18" s="3"/>
      <c r="R18" s="3"/>
      <c r="S18" s="3"/>
      <c r="T18" s="3"/>
      <c r="U18" s="3"/>
      <c r="V18" s="3"/>
    </row>
    <row r="19" spans="1:22" ht="17.5" customHeight="1" x14ac:dyDescent="0.4">
      <c r="A19" s="39"/>
      <c r="B19" s="3"/>
      <c r="C19" s="3"/>
      <c r="D19" s="3"/>
      <c r="E19" s="3"/>
      <c r="F19" s="3"/>
      <c r="G19" s="3"/>
      <c r="H19" s="3"/>
      <c r="I19" s="3"/>
      <c r="J19" s="3"/>
      <c r="K19" s="3"/>
      <c r="L19" s="5" t="s">
        <v>22</v>
      </c>
      <c r="M19" s="3"/>
      <c r="N19" s="3"/>
      <c r="O19" s="3"/>
      <c r="P19" s="3"/>
      <c r="Q19" s="3"/>
      <c r="R19" s="3"/>
      <c r="S19" s="3"/>
      <c r="T19" s="3"/>
      <c r="U19" s="3"/>
      <c r="V19" s="3"/>
    </row>
    <row r="20" spans="1:22" ht="17.5" customHeight="1" x14ac:dyDescent="0.4">
      <c r="A20" s="39"/>
      <c r="B20" s="3"/>
      <c r="C20" s="3"/>
      <c r="D20" s="3"/>
      <c r="E20" s="3"/>
      <c r="F20" s="3"/>
      <c r="G20" s="3"/>
      <c r="H20" s="3"/>
      <c r="I20" s="3"/>
      <c r="J20" s="3"/>
      <c r="K20" s="3"/>
      <c r="L20" s="5" t="s">
        <v>23</v>
      </c>
      <c r="M20" s="3"/>
      <c r="N20" s="3"/>
      <c r="O20" s="3"/>
      <c r="P20" s="3"/>
      <c r="Q20" s="3"/>
      <c r="R20" s="3"/>
      <c r="S20" s="3"/>
      <c r="T20" s="3"/>
      <c r="U20" s="3"/>
      <c r="V20" s="3"/>
    </row>
    <row r="21" spans="1:22" ht="17.5" customHeight="1" x14ac:dyDescent="0.4">
      <c r="A21" s="39"/>
      <c r="B21" s="3"/>
      <c r="C21" s="3"/>
      <c r="D21" s="3"/>
      <c r="E21" s="3"/>
      <c r="F21" s="3"/>
      <c r="G21" s="3"/>
      <c r="H21" s="3"/>
      <c r="I21" s="3"/>
      <c r="J21" s="3"/>
      <c r="K21" s="3"/>
      <c r="L21" s="5" t="s">
        <v>21</v>
      </c>
      <c r="M21" s="3"/>
      <c r="N21" s="3"/>
      <c r="O21" s="3"/>
      <c r="P21" s="3"/>
      <c r="Q21" s="3"/>
      <c r="R21" s="3"/>
      <c r="S21" s="3"/>
      <c r="T21" s="3"/>
      <c r="U21" s="3"/>
      <c r="V21" s="3"/>
    </row>
    <row r="22" spans="1:22" ht="17.5" customHeight="1" x14ac:dyDescent="0.4">
      <c r="A22" s="39"/>
      <c r="B22" s="3"/>
      <c r="C22" s="3"/>
      <c r="D22" s="3"/>
      <c r="E22" s="3"/>
      <c r="F22" s="3"/>
      <c r="G22" s="3"/>
      <c r="H22" s="3"/>
      <c r="I22" s="3"/>
      <c r="J22" s="3"/>
      <c r="K22" s="3"/>
      <c r="L22" s="5" t="s">
        <v>22</v>
      </c>
      <c r="M22" s="3"/>
      <c r="N22" s="3"/>
      <c r="O22" s="3"/>
      <c r="P22" s="3"/>
      <c r="Q22" s="3"/>
      <c r="R22" s="3"/>
      <c r="S22" s="3"/>
      <c r="T22" s="3"/>
      <c r="U22" s="3"/>
      <c r="V22" s="3"/>
    </row>
    <row r="23" spans="1:22" ht="17.5" customHeight="1" x14ac:dyDescent="0.4">
      <c r="A23" s="39"/>
      <c r="B23" s="3"/>
      <c r="C23" s="3"/>
      <c r="D23" s="3"/>
      <c r="E23" s="3"/>
      <c r="F23" s="3"/>
      <c r="G23" s="3"/>
      <c r="H23" s="3"/>
      <c r="I23" s="3"/>
      <c r="J23" s="3"/>
      <c r="K23" s="3"/>
      <c r="L23" s="5" t="s">
        <v>23</v>
      </c>
      <c r="M23" s="3"/>
      <c r="N23" s="3"/>
      <c r="O23" s="3"/>
      <c r="P23" s="3"/>
      <c r="Q23" s="3"/>
      <c r="R23" s="3"/>
      <c r="S23" s="3"/>
      <c r="T23" s="3"/>
      <c r="U23" s="3"/>
      <c r="V23" s="3"/>
    </row>
    <row r="24" spans="1:22" ht="17.5" customHeight="1" x14ac:dyDescent="0.4">
      <c r="A24" s="39"/>
      <c r="B24" s="3"/>
      <c r="C24" s="3"/>
      <c r="D24" s="3"/>
      <c r="E24" s="3"/>
      <c r="F24" s="3"/>
      <c r="G24" s="3"/>
      <c r="H24" s="3"/>
      <c r="I24" s="3"/>
      <c r="J24" s="3"/>
      <c r="K24" s="3"/>
      <c r="L24" s="5" t="s">
        <v>21</v>
      </c>
      <c r="M24" s="3"/>
      <c r="N24" s="3"/>
      <c r="O24" s="3"/>
      <c r="P24" s="3"/>
      <c r="Q24" s="3"/>
      <c r="R24" s="3"/>
      <c r="S24" s="3"/>
      <c r="T24" s="3"/>
      <c r="U24" s="3"/>
      <c r="V24" s="3"/>
    </row>
    <row r="25" spans="1:22" ht="17.5" customHeight="1" x14ac:dyDescent="0.4">
      <c r="A25" s="39"/>
      <c r="B25" s="3"/>
      <c r="C25" s="3"/>
      <c r="D25" s="3"/>
      <c r="E25" s="3"/>
      <c r="F25" s="3"/>
      <c r="G25" s="3"/>
      <c r="H25" s="3"/>
      <c r="I25" s="3"/>
      <c r="J25" s="3"/>
      <c r="K25" s="3"/>
      <c r="L25" s="5" t="s">
        <v>22</v>
      </c>
      <c r="M25" s="3"/>
      <c r="N25" s="3"/>
      <c r="O25" s="3"/>
      <c r="P25" s="3"/>
      <c r="Q25" s="3"/>
      <c r="R25" s="3"/>
      <c r="S25" s="3"/>
      <c r="T25" s="3"/>
      <c r="U25" s="3"/>
      <c r="V25" s="3"/>
    </row>
    <row r="26" spans="1:22" ht="17.5" customHeight="1" x14ac:dyDescent="0.4">
      <c r="A26" s="39"/>
      <c r="B26" s="3"/>
      <c r="C26" s="3"/>
      <c r="D26" s="3"/>
      <c r="E26" s="3"/>
      <c r="F26" s="3"/>
      <c r="G26" s="3"/>
      <c r="H26" s="3"/>
      <c r="I26" s="3"/>
      <c r="J26" s="3"/>
      <c r="K26" s="3"/>
      <c r="L26" s="5" t="s">
        <v>23</v>
      </c>
      <c r="M26" s="3"/>
      <c r="N26" s="3"/>
      <c r="O26" s="3"/>
      <c r="P26" s="3"/>
      <c r="Q26" s="3"/>
      <c r="R26" s="3"/>
      <c r="S26" s="3"/>
      <c r="T26" s="3"/>
      <c r="U26" s="3"/>
      <c r="V26" s="3"/>
    </row>
    <row r="27" spans="1:22" ht="17.5" customHeight="1" x14ac:dyDescent="0.4">
      <c r="A27" s="50" t="s">
        <v>24</v>
      </c>
      <c r="B27" s="42"/>
      <c r="C27" s="51"/>
      <c r="D27" s="51"/>
      <c r="E27" s="51"/>
      <c r="F27" s="51"/>
      <c r="G27" s="43"/>
      <c r="H27" s="25">
        <f>H12+H9</f>
        <v>1007077.774</v>
      </c>
      <c r="I27" s="42"/>
      <c r="J27" s="51"/>
      <c r="K27" s="43"/>
      <c r="L27" s="9" t="s">
        <v>21</v>
      </c>
      <c r="M27" s="42"/>
      <c r="N27" s="51"/>
      <c r="O27" s="51"/>
      <c r="P27" s="51"/>
      <c r="Q27" s="51"/>
      <c r="R27" s="51"/>
      <c r="S27" s="43"/>
      <c r="T27" s="8"/>
      <c r="U27" s="42"/>
      <c r="V27" s="43"/>
    </row>
    <row r="28" spans="1:22" ht="17.5" customHeight="1" x14ac:dyDescent="0.4">
      <c r="A28" s="50"/>
      <c r="B28" s="44"/>
      <c r="C28" s="52"/>
      <c r="D28" s="52"/>
      <c r="E28" s="52"/>
      <c r="F28" s="52"/>
      <c r="G28" s="45"/>
      <c r="H28" s="8"/>
      <c r="I28" s="44"/>
      <c r="J28" s="52"/>
      <c r="K28" s="45"/>
      <c r="L28" s="9" t="s">
        <v>22</v>
      </c>
      <c r="M28" s="44"/>
      <c r="N28" s="52"/>
      <c r="O28" s="52"/>
      <c r="P28" s="52"/>
      <c r="Q28" s="52"/>
      <c r="R28" s="52"/>
      <c r="S28" s="45"/>
      <c r="T28" s="8"/>
      <c r="U28" s="44"/>
      <c r="V28" s="45"/>
    </row>
    <row r="29" spans="1:22" ht="17.5" customHeight="1" x14ac:dyDescent="0.4">
      <c r="A29" s="50"/>
      <c r="B29" s="46"/>
      <c r="C29" s="53"/>
      <c r="D29" s="53"/>
      <c r="E29" s="53"/>
      <c r="F29" s="53"/>
      <c r="G29" s="47"/>
      <c r="H29" s="8"/>
      <c r="I29" s="46"/>
      <c r="J29" s="53"/>
      <c r="K29" s="47"/>
      <c r="L29" s="9" t="s">
        <v>23</v>
      </c>
      <c r="M29" s="46"/>
      <c r="N29" s="53"/>
      <c r="O29" s="53"/>
      <c r="P29" s="53"/>
      <c r="Q29" s="53"/>
      <c r="R29" s="53"/>
      <c r="S29" s="47"/>
      <c r="T29" s="8"/>
      <c r="U29" s="46"/>
      <c r="V29" s="47"/>
    </row>
    <row r="30" spans="1:22" x14ac:dyDescent="0.4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</row>
    <row r="31" spans="1:22" ht="18" customHeight="1" x14ac:dyDescent="0.4">
      <c r="A31" s="11" t="s">
        <v>29</v>
      </c>
      <c r="B31" s="55" t="s">
        <v>42</v>
      </c>
      <c r="C31" s="55"/>
      <c r="D31" s="55"/>
      <c r="E31" s="55"/>
      <c r="F31" s="55"/>
      <c r="G31" s="55"/>
      <c r="H31" s="55"/>
      <c r="I31" s="55"/>
      <c r="J31" s="1"/>
      <c r="K31" s="1"/>
      <c r="L31" s="1"/>
      <c r="M31" s="1"/>
      <c r="N31" s="1"/>
      <c r="O31" s="1"/>
      <c r="P31" s="1"/>
      <c r="Q31" s="1"/>
      <c r="R31" s="1"/>
    </row>
    <row r="32" spans="1:22" ht="18" customHeight="1" x14ac:dyDescent="0.4">
      <c r="A32" s="11" t="s">
        <v>30</v>
      </c>
      <c r="B32" s="55" t="s">
        <v>43</v>
      </c>
      <c r="C32" s="55"/>
      <c r="D32" s="55"/>
      <c r="E32" s="55"/>
      <c r="F32" s="55"/>
      <c r="G32" s="55"/>
      <c r="H32" s="55"/>
      <c r="I32" s="55"/>
      <c r="J32" s="1"/>
      <c r="K32" s="1"/>
      <c r="L32" s="1"/>
      <c r="M32" s="1"/>
      <c r="N32" s="1"/>
      <c r="O32" s="1"/>
      <c r="P32" s="1"/>
      <c r="Q32" s="1"/>
      <c r="R32" s="1"/>
    </row>
    <row r="33" spans="1:18" ht="18" customHeight="1" x14ac:dyDescent="0.4">
      <c r="A33" s="11" t="s">
        <v>31</v>
      </c>
      <c r="B33" s="55" t="s">
        <v>44</v>
      </c>
      <c r="C33" s="55"/>
      <c r="D33" s="55"/>
      <c r="E33" s="55"/>
      <c r="F33" s="55"/>
      <c r="G33" s="55"/>
      <c r="H33" s="55"/>
      <c r="I33" s="55"/>
      <c r="J33" s="1"/>
      <c r="K33" s="1"/>
      <c r="L33" s="1"/>
      <c r="M33" s="1"/>
      <c r="N33" s="1"/>
      <c r="O33" s="1"/>
      <c r="P33" s="1"/>
      <c r="Q33" s="1"/>
      <c r="R33" s="1"/>
    </row>
    <row r="34" spans="1:18" ht="18" customHeight="1" x14ac:dyDescent="0.4">
      <c r="A34" s="11" t="s">
        <v>32</v>
      </c>
      <c r="B34" s="55" t="s">
        <v>45</v>
      </c>
      <c r="C34" s="55"/>
      <c r="D34" s="55"/>
      <c r="E34" s="55"/>
      <c r="F34" s="55"/>
      <c r="G34" s="55"/>
      <c r="H34" s="55"/>
      <c r="I34" s="55"/>
      <c r="J34" s="1"/>
      <c r="K34" s="1"/>
      <c r="L34" s="1"/>
      <c r="M34" s="1"/>
      <c r="N34" s="1"/>
      <c r="O34" s="1"/>
      <c r="P34" s="1"/>
      <c r="Q34" s="1"/>
      <c r="R34" s="1"/>
    </row>
    <row r="35" spans="1:18" ht="18" customHeight="1" x14ac:dyDescent="0.4">
      <c r="A35" s="11" t="s">
        <v>33</v>
      </c>
      <c r="B35" s="55" t="s">
        <v>47</v>
      </c>
      <c r="C35" s="55"/>
      <c r="D35" s="55"/>
      <c r="E35" s="55"/>
      <c r="F35" s="55"/>
      <c r="G35" s="55"/>
      <c r="H35" s="55"/>
      <c r="I35" s="55"/>
      <c r="J35" s="1"/>
      <c r="K35" s="1"/>
      <c r="L35" s="1"/>
      <c r="M35" s="1"/>
      <c r="N35" s="1"/>
      <c r="O35" s="1"/>
      <c r="P35" s="1"/>
      <c r="Q35" s="1"/>
      <c r="R35" s="1"/>
    </row>
    <row r="36" spans="1:18" ht="18" customHeight="1" x14ac:dyDescent="0.4">
      <c r="A36" s="11"/>
      <c r="B36" s="55" t="s">
        <v>46</v>
      </c>
      <c r="C36" s="55"/>
      <c r="D36" s="55"/>
      <c r="E36" s="55"/>
      <c r="F36" s="55"/>
      <c r="G36" s="55"/>
      <c r="H36" s="55"/>
      <c r="I36" s="55"/>
      <c r="J36" s="1"/>
      <c r="K36" s="1"/>
      <c r="L36" s="1"/>
      <c r="M36" s="1"/>
      <c r="N36" s="1"/>
      <c r="O36" s="1"/>
      <c r="P36" s="1"/>
      <c r="Q36" s="1"/>
      <c r="R36" s="1"/>
    </row>
    <row r="37" spans="1:18" ht="18" customHeight="1" x14ac:dyDescent="0.4">
      <c r="A37" s="11"/>
      <c r="B37" s="55" t="s">
        <v>48</v>
      </c>
      <c r="C37" s="55"/>
      <c r="D37" s="55"/>
      <c r="E37" s="55"/>
      <c r="F37" s="55"/>
      <c r="G37" s="55"/>
      <c r="H37" s="55"/>
      <c r="I37" s="55"/>
      <c r="J37" s="1"/>
      <c r="K37" s="1"/>
      <c r="L37" s="1"/>
      <c r="M37" s="1"/>
      <c r="N37" s="1"/>
      <c r="O37" s="1"/>
      <c r="P37" s="1"/>
      <c r="Q37" s="1"/>
      <c r="R37" s="1"/>
    </row>
    <row r="38" spans="1:18" ht="18" customHeight="1" x14ac:dyDescent="0.4">
      <c r="A38" s="11" t="s">
        <v>34</v>
      </c>
      <c r="B38" s="10" t="s">
        <v>49</v>
      </c>
      <c r="C38" s="10"/>
      <c r="D38" s="10"/>
      <c r="E38" s="10"/>
      <c r="F38" s="10"/>
      <c r="G38" s="10"/>
      <c r="H38" s="10"/>
      <c r="I38" s="10"/>
      <c r="J38" s="1"/>
      <c r="K38" s="1"/>
      <c r="L38" s="1"/>
      <c r="M38" s="1"/>
      <c r="N38" s="1"/>
      <c r="O38" s="1"/>
      <c r="P38" s="1"/>
      <c r="Q38" s="1"/>
      <c r="R38" s="1"/>
    </row>
    <row r="39" spans="1:18" ht="18" customHeight="1" x14ac:dyDescent="0.4">
      <c r="A39" s="11" t="s">
        <v>35</v>
      </c>
      <c r="B39" s="55" t="s">
        <v>50</v>
      </c>
      <c r="C39" s="55"/>
      <c r="D39" s="55"/>
      <c r="E39" s="55"/>
      <c r="F39" s="55"/>
      <c r="G39" s="55"/>
      <c r="H39" s="55"/>
      <c r="I39" s="55"/>
      <c r="J39" s="1"/>
      <c r="K39" s="1"/>
      <c r="L39" s="1"/>
      <c r="M39" s="1"/>
      <c r="N39" s="1"/>
      <c r="O39" s="1"/>
      <c r="P39" s="1"/>
      <c r="Q39" s="1"/>
      <c r="R39" s="1"/>
    </row>
    <row r="40" spans="1:18" x14ac:dyDescent="0.4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</row>
    <row r="41" spans="1:18" x14ac:dyDescent="0.4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</row>
    <row r="42" spans="1:18" x14ac:dyDescent="0.4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</row>
    <row r="43" spans="1:18" x14ac:dyDescent="0.4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</row>
    <row r="44" spans="1:18" x14ac:dyDescent="0.4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</row>
    <row r="45" spans="1:18" x14ac:dyDescent="0.4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</row>
    <row r="46" spans="1:18" x14ac:dyDescent="0.4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</row>
    <row r="47" spans="1:18" x14ac:dyDescent="0.4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</row>
    <row r="48" spans="1:18" x14ac:dyDescent="0.4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</row>
    <row r="49" spans="1:18" x14ac:dyDescent="0.4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</row>
    <row r="50" spans="1:18" x14ac:dyDescent="0.4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</row>
    <row r="51" spans="1:18" x14ac:dyDescent="0.4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</row>
    <row r="52" spans="1:18" x14ac:dyDescent="0.4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</row>
    <row r="53" spans="1:18" x14ac:dyDescent="0.4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</row>
    <row r="54" spans="1:18" x14ac:dyDescent="0.4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</row>
    <row r="55" spans="1:18" x14ac:dyDescent="0.4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</row>
    <row r="56" spans="1:18" x14ac:dyDescent="0.4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</row>
    <row r="57" spans="1:18" x14ac:dyDescent="0.4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</row>
    <row r="58" spans="1:18" x14ac:dyDescent="0.4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</row>
    <row r="59" spans="1:18" x14ac:dyDescent="0.4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</row>
    <row r="60" spans="1:18" x14ac:dyDescent="0.4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</row>
    <row r="61" spans="1:18" x14ac:dyDescent="0.4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</row>
    <row r="62" spans="1:18" x14ac:dyDescent="0.4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</row>
    <row r="63" spans="1:18" x14ac:dyDescent="0.4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</row>
    <row r="64" spans="1:18" x14ac:dyDescent="0.4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</row>
    <row r="65" spans="1:18" x14ac:dyDescent="0.4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</row>
    <row r="66" spans="1:18" x14ac:dyDescent="0.4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</row>
    <row r="67" spans="1:18" x14ac:dyDescent="0.4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</row>
    <row r="68" spans="1:18" x14ac:dyDescent="0.4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</row>
    <row r="69" spans="1:18" x14ac:dyDescent="0.4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</row>
    <row r="70" spans="1:18" x14ac:dyDescent="0.4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</row>
    <row r="71" spans="1:18" x14ac:dyDescent="0.4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</row>
    <row r="72" spans="1:18" x14ac:dyDescent="0.4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</row>
    <row r="73" spans="1:18" x14ac:dyDescent="0.4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</row>
    <row r="74" spans="1:18" x14ac:dyDescent="0.4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</row>
    <row r="75" spans="1:18" x14ac:dyDescent="0.4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</row>
    <row r="76" spans="1:18" x14ac:dyDescent="0.4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</row>
    <row r="77" spans="1:18" x14ac:dyDescent="0.4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</row>
    <row r="78" spans="1:18" x14ac:dyDescent="0.4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</row>
    <row r="79" spans="1:18" x14ac:dyDescent="0.4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</row>
    <row r="80" spans="1:18" x14ac:dyDescent="0.4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</row>
    <row r="81" spans="1:18" x14ac:dyDescent="0.4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</row>
    <row r="82" spans="1:18" x14ac:dyDescent="0.4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</row>
    <row r="83" spans="1:18" x14ac:dyDescent="0.4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</row>
    <row r="84" spans="1:18" x14ac:dyDescent="0.4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</row>
    <row r="85" spans="1:18" x14ac:dyDescent="0.4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</row>
    <row r="86" spans="1:18" x14ac:dyDescent="0.4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</row>
    <row r="87" spans="1:18" x14ac:dyDescent="0.4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</row>
    <row r="88" spans="1:18" x14ac:dyDescent="0.4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</row>
    <row r="89" spans="1:18" x14ac:dyDescent="0.4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</row>
    <row r="90" spans="1:18" x14ac:dyDescent="0.4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</row>
    <row r="91" spans="1:18" x14ac:dyDescent="0.4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</row>
    <row r="92" spans="1:18" x14ac:dyDescent="0.4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</row>
    <row r="93" spans="1:18" x14ac:dyDescent="0.4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</row>
    <row r="94" spans="1:18" x14ac:dyDescent="0.4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</row>
    <row r="95" spans="1:18" x14ac:dyDescent="0.4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</row>
    <row r="96" spans="1:18" x14ac:dyDescent="0.4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</row>
    <row r="97" spans="1:18" x14ac:dyDescent="0.4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</row>
    <row r="98" spans="1:18" x14ac:dyDescent="0.4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</row>
    <row r="99" spans="1:18" x14ac:dyDescent="0.4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</row>
    <row r="100" spans="1:18" x14ac:dyDescent="0.4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</row>
    <row r="101" spans="1:18" x14ac:dyDescent="0.4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</row>
    <row r="102" spans="1:18" x14ac:dyDescent="0.4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</row>
    <row r="103" spans="1:18" x14ac:dyDescent="0.4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</row>
    <row r="104" spans="1:18" x14ac:dyDescent="0.4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</row>
    <row r="105" spans="1:18" x14ac:dyDescent="0.4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</row>
    <row r="106" spans="1:18" x14ac:dyDescent="0.4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</row>
    <row r="107" spans="1:18" x14ac:dyDescent="0.4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</row>
    <row r="108" spans="1:18" x14ac:dyDescent="0.4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</row>
    <row r="109" spans="1:18" x14ac:dyDescent="0.4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</row>
    <row r="110" spans="1:18" x14ac:dyDescent="0.4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</row>
    <row r="111" spans="1:18" x14ac:dyDescent="0.4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</row>
    <row r="112" spans="1:18" x14ac:dyDescent="0.4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</row>
    <row r="113" spans="1:18" x14ac:dyDescent="0.4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</row>
    <row r="114" spans="1:18" x14ac:dyDescent="0.4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</row>
    <row r="115" spans="1:18" x14ac:dyDescent="0.4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</row>
    <row r="116" spans="1:18" x14ac:dyDescent="0.4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</row>
    <row r="117" spans="1:18" x14ac:dyDescent="0.4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</row>
    <row r="118" spans="1:18" x14ac:dyDescent="0.4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</row>
    <row r="119" spans="1:18" x14ac:dyDescent="0.4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</row>
    <row r="120" spans="1:18" x14ac:dyDescent="0.4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</row>
    <row r="121" spans="1:18" x14ac:dyDescent="0.4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</row>
    <row r="122" spans="1:18" x14ac:dyDescent="0.4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</row>
    <row r="123" spans="1:18" x14ac:dyDescent="0.4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</row>
    <row r="124" spans="1:18" x14ac:dyDescent="0.4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</row>
    <row r="125" spans="1:18" x14ac:dyDescent="0.4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</row>
    <row r="126" spans="1:18" x14ac:dyDescent="0.4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</row>
    <row r="127" spans="1:18" x14ac:dyDescent="0.4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</row>
    <row r="128" spans="1:18" x14ac:dyDescent="0.4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</row>
    <row r="129" spans="1:18" x14ac:dyDescent="0.4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</row>
    <row r="130" spans="1:18" x14ac:dyDescent="0.4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</row>
    <row r="131" spans="1:18" x14ac:dyDescent="0.4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</row>
    <row r="132" spans="1:18" x14ac:dyDescent="0.4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</row>
    <row r="133" spans="1:18" x14ac:dyDescent="0.4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</row>
    <row r="134" spans="1:18" x14ac:dyDescent="0.4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</row>
    <row r="135" spans="1:18" x14ac:dyDescent="0.4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</row>
    <row r="136" spans="1:18" x14ac:dyDescent="0.4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</row>
    <row r="137" spans="1:18" x14ac:dyDescent="0.4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</row>
    <row r="138" spans="1:18" x14ac:dyDescent="0.4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</row>
    <row r="139" spans="1:18" x14ac:dyDescent="0.4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</row>
    <row r="140" spans="1:18" x14ac:dyDescent="0.4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</row>
    <row r="141" spans="1:18" x14ac:dyDescent="0.4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</row>
    <row r="142" spans="1:18" x14ac:dyDescent="0.4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</row>
    <row r="143" spans="1:18" x14ac:dyDescent="0.4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</row>
    <row r="144" spans="1:18" x14ac:dyDescent="0.4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</row>
    <row r="145" spans="1:18" x14ac:dyDescent="0.4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</row>
    <row r="146" spans="1:18" x14ac:dyDescent="0.4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</row>
    <row r="147" spans="1:18" x14ac:dyDescent="0.4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</row>
    <row r="148" spans="1:18" x14ac:dyDescent="0.4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</row>
    <row r="149" spans="1:18" x14ac:dyDescent="0.4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</row>
    <row r="150" spans="1:18" x14ac:dyDescent="0.4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</row>
    <row r="151" spans="1:18" x14ac:dyDescent="0.4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</row>
    <row r="152" spans="1:18" x14ac:dyDescent="0.4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</row>
    <row r="153" spans="1:18" x14ac:dyDescent="0.4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</row>
    <row r="154" spans="1:18" x14ac:dyDescent="0.4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</row>
    <row r="155" spans="1:18" x14ac:dyDescent="0.4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</row>
    <row r="156" spans="1:18" x14ac:dyDescent="0.4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</row>
    <row r="157" spans="1:18" x14ac:dyDescent="0.4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</row>
    <row r="158" spans="1:18" x14ac:dyDescent="0.4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</row>
    <row r="159" spans="1:18" x14ac:dyDescent="0.4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</row>
    <row r="160" spans="1:18" x14ac:dyDescent="0.4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</row>
    <row r="161" spans="1:18" x14ac:dyDescent="0.4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</row>
    <row r="162" spans="1:18" x14ac:dyDescent="0.4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</row>
    <row r="163" spans="1:18" x14ac:dyDescent="0.4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</row>
    <row r="164" spans="1:18" x14ac:dyDescent="0.4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</row>
    <row r="165" spans="1:18" x14ac:dyDescent="0.4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</row>
    <row r="166" spans="1:18" x14ac:dyDescent="0.4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</row>
    <row r="167" spans="1:18" x14ac:dyDescent="0.4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</row>
    <row r="168" spans="1:18" x14ac:dyDescent="0.4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</row>
    <row r="169" spans="1:18" x14ac:dyDescent="0.4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</row>
    <row r="170" spans="1:18" x14ac:dyDescent="0.4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</row>
    <row r="171" spans="1:18" x14ac:dyDescent="0.4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</row>
    <row r="172" spans="1:18" x14ac:dyDescent="0.4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</row>
    <row r="173" spans="1:18" x14ac:dyDescent="0.4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</row>
    <row r="174" spans="1:18" x14ac:dyDescent="0.4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</row>
    <row r="175" spans="1:18" x14ac:dyDescent="0.4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</row>
    <row r="176" spans="1:18" x14ac:dyDescent="0.4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</row>
    <row r="177" spans="1:18" x14ac:dyDescent="0.4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</row>
    <row r="178" spans="1:18" x14ac:dyDescent="0.4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</row>
    <row r="179" spans="1:18" x14ac:dyDescent="0.4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</row>
    <row r="180" spans="1:18" x14ac:dyDescent="0.4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</row>
    <row r="181" spans="1:18" x14ac:dyDescent="0.4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</row>
    <row r="182" spans="1:18" x14ac:dyDescent="0.4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</row>
    <row r="183" spans="1:18" x14ac:dyDescent="0.4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</row>
    <row r="184" spans="1:18" x14ac:dyDescent="0.4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</row>
    <row r="185" spans="1:18" x14ac:dyDescent="0.4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</row>
    <row r="186" spans="1:18" x14ac:dyDescent="0.4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</row>
    <row r="187" spans="1:18" x14ac:dyDescent="0.4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</row>
    <row r="188" spans="1:18" x14ac:dyDescent="0.4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</row>
    <row r="189" spans="1:18" x14ac:dyDescent="0.4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</row>
    <row r="190" spans="1:18" x14ac:dyDescent="0.4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</row>
    <row r="191" spans="1:18" x14ac:dyDescent="0.4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</row>
    <row r="192" spans="1:18" x14ac:dyDescent="0.4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</row>
    <row r="193" spans="1:18" x14ac:dyDescent="0.4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</row>
    <row r="194" spans="1:18" x14ac:dyDescent="0.4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</row>
    <row r="195" spans="1:18" x14ac:dyDescent="0.4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</row>
    <row r="196" spans="1:18" x14ac:dyDescent="0.4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</row>
    <row r="197" spans="1:18" x14ac:dyDescent="0.4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</row>
    <row r="198" spans="1:18" x14ac:dyDescent="0.4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</row>
    <row r="199" spans="1:18" x14ac:dyDescent="0.4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</row>
    <row r="200" spans="1:18" x14ac:dyDescent="0.4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</row>
    <row r="201" spans="1:18" x14ac:dyDescent="0.4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</row>
    <row r="202" spans="1:18" x14ac:dyDescent="0.4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</row>
    <row r="203" spans="1:18" x14ac:dyDescent="0.4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</row>
    <row r="204" spans="1:18" x14ac:dyDescent="0.4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</row>
    <row r="205" spans="1:18" x14ac:dyDescent="0.4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</row>
    <row r="206" spans="1:18" x14ac:dyDescent="0.4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</row>
    <row r="207" spans="1:18" x14ac:dyDescent="0.4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</row>
    <row r="208" spans="1:18" x14ac:dyDescent="0.4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</row>
    <row r="209" spans="1:18" x14ac:dyDescent="0.4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</row>
    <row r="210" spans="1:18" x14ac:dyDescent="0.4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</row>
    <row r="211" spans="1:18" x14ac:dyDescent="0.4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</row>
    <row r="212" spans="1:18" x14ac:dyDescent="0.4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</row>
    <row r="213" spans="1:18" x14ac:dyDescent="0.4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</row>
    <row r="214" spans="1:18" x14ac:dyDescent="0.4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</row>
    <row r="215" spans="1:18" x14ac:dyDescent="0.4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</row>
    <row r="216" spans="1:18" x14ac:dyDescent="0.4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</row>
    <row r="217" spans="1:18" x14ac:dyDescent="0.4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</row>
    <row r="218" spans="1:18" x14ac:dyDescent="0.4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</row>
    <row r="219" spans="1:18" x14ac:dyDescent="0.4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</row>
    <row r="220" spans="1:18" x14ac:dyDescent="0.4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</row>
    <row r="221" spans="1:18" x14ac:dyDescent="0.4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</row>
    <row r="222" spans="1:18" x14ac:dyDescent="0.4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</row>
    <row r="223" spans="1:18" x14ac:dyDescent="0.4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</row>
    <row r="224" spans="1:18" x14ac:dyDescent="0.4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</row>
    <row r="225" spans="1:18" x14ac:dyDescent="0.4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</row>
    <row r="226" spans="1:18" x14ac:dyDescent="0.4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</row>
    <row r="227" spans="1:18" x14ac:dyDescent="0.4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</row>
    <row r="228" spans="1:18" x14ac:dyDescent="0.4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</row>
    <row r="229" spans="1:18" x14ac:dyDescent="0.4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</row>
    <row r="230" spans="1:18" x14ac:dyDescent="0.4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</row>
    <row r="231" spans="1:18" x14ac:dyDescent="0.4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</row>
    <row r="232" spans="1:18" x14ac:dyDescent="0.4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</row>
    <row r="233" spans="1:18" x14ac:dyDescent="0.4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</row>
    <row r="234" spans="1:18" x14ac:dyDescent="0.4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</row>
    <row r="235" spans="1:18" x14ac:dyDescent="0.4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</row>
    <row r="236" spans="1:18" x14ac:dyDescent="0.4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</row>
    <row r="237" spans="1:18" x14ac:dyDescent="0.4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</row>
    <row r="238" spans="1:18" x14ac:dyDescent="0.4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</row>
    <row r="239" spans="1:18" x14ac:dyDescent="0.4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</row>
    <row r="240" spans="1:18" x14ac:dyDescent="0.4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</row>
    <row r="241" spans="1:18" x14ac:dyDescent="0.4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</row>
    <row r="242" spans="1:18" x14ac:dyDescent="0.4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</row>
    <row r="243" spans="1:18" x14ac:dyDescent="0.4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</row>
    <row r="244" spans="1:18" x14ac:dyDescent="0.4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</row>
    <row r="245" spans="1:18" x14ac:dyDescent="0.4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</row>
    <row r="246" spans="1:18" x14ac:dyDescent="0.4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</row>
    <row r="247" spans="1:18" x14ac:dyDescent="0.4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</row>
    <row r="248" spans="1:18" x14ac:dyDescent="0.4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</row>
    <row r="249" spans="1:18" x14ac:dyDescent="0.4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</row>
    <row r="250" spans="1:18" x14ac:dyDescent="0.4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</row>
    <row r="251" spans="1:18" x14ac:dyDescent="0.4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</row>
    <row r="252" spans="1:18" x14ac:dyDescent="0.4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</row>
    <row r="253" spans="1:18" x14ac:dyDescent="0.4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</row>
    <row r="254" spans="1:18" x14ac:dyDescent="0.4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</row>
    <row r="255" spans="1:18" x14ac:dyDescent="0.4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</row>
    <row r="256" spans="1:18" x14ac:dyDescent="0.4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</row>
    <row r="257" spans="1:18" x14ac:dyDescent="0.4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</row>
    <row r="258" spans="1:18" x14ac:dyDescent="0.4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</row>
    <row r="259" spans="1:18" x14ac:dyDescent="0.4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</row>
    <row r="260" spans="1:18" x14ac:dyDescent="0.4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</row>
    <row r="261" spans="1:18" x14ac:dyDescent="0.4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</row>
    <row r="262" spans="1:18" x14ac:dyDescent="0.4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</row>
    <row r="263" spans="1:18" x14ac:dyDescent="0.4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</row>
    <row r="264" spans="1:18" x14ac:dyDescent="0.4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</row>
    <row r="265" spans="1:18" x14ac:dyDescent="0.4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</row>
    <row r="266" spans="1:18" x14ac:dyDescent="0.4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</row>
    <row r="267" spans="1:18" x14ac:dyDescent="0.4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</row>
    <row r="268" spans="1:18" x14ac:dyDescent="0.4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</row>
    <row r="269" spans="1:18" x14ac:dyDescent="0.4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</row>
    <row r="270" spans="1:18" x14ac:dyDescent="0.4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</row>
    <row r="271" spans="1:18" x14ac:dyDescent="0.4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</row>
    <row r="272" spans="1:18" x14ac:dyDescent="0.4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</row>
    <row r="273" spans="1:18" x14ac:dyDescent="0.4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</row>
    <row r="274" spans="1:18" x14ac:dyDescent="0.4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</row>
    <row r="275" spans="1:18" x14ac:dyDescent="0.4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</row>
    <row r="276" spans="1:18" x14ac:dyDescent="0.4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</row>
    <row r="277" spans="1:18" x14ac:dyDescent="0.4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</row>
    <row r="278" spans="1:18" x14ac:dyDescent="0.4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</row>
    <row r="279" spans="1:18" x14ac:dyDescent="0.4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</row>
    <row r="280" spans="1:18" x14ac:dyDescent="0.4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</row>
    <row r="281" spans="1:18" x14ac:dyDescent="0.4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</row>
    <row r="282" spans="1:18" x14ac:dyDescent="0.4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</row>
    <row r="283" spans="1:18" x14ac:dyDescent="0.4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</row>
    <row r="284" spans="1:18" x14ac:dyDescent="0.4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</row>
    <row r="285" spans="1:18" x14ac:dyDescent="0.4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</row>
    <row r="286" spans="1:18" x14ac:dyDescent="0.4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</row>
    <row r="287" spans="1:18" x14ac:dyDescent="0.4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</row>
    <row r="288" spans="1:18" x14ac:dyDescent="0.4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</row>
    <row r="289" spans="1:18" x14ac:dyDescent="0.4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</row>
    <row r="290" spans="1:18" x14ac:dyDescent="0.4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</row>
    <row r="291" spans="1:18" x14ac:dyDescent="0.4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</row>
    <row r="292" spans="1:18" x14ac:dyDescent="0.4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</row>
    <row r="293" spans="1:18" x14ac:dyDescent="0.4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</row>
    <row r="294" spans="1:18" x14ac:dyDescent="0.4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</row>
    <row r="295" spans="1:18" x14ac:dyDescent="0.4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</row>
    <row r="296" spans="1:18" x14ac:dyDescent="0.4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</row>
    <row r="297" spans="1:18" x14ac:dyDescent="0.4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</row>
    <row r="298" spans="1:18" x14ac:dyDescent="0.4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</row>
    <row r="299" spans="1:18" x14ac:dyDescent="0.4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</row>
    <row r="300" spans="1:18" x14ac:dyDescent="0.4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</row>
  </sheetData>
  <mergeCells count="31">
    <mergeCell ref="B36:I36"/>
    <mergeCell ref="B37:I37"/>
    <mergeCell ref="B39:I39"/>
    <mergeCell ref="B27:G29"/>
    <mergeCell ref="I27:K29"/>
    <mergeCell ref="B35:I35"/>
    <mergeCell ref="B31:I31"/>
    <mergeCell ref="B32:I32"/>
    <mergeCell ref="B33:I33"/>
    <mergeCell ref="B34:I34"/>
    <mergeCell ref="U27:V29"/>
    <mergeCell ref="A3:C3"/>
    <mergeCell ref="A4:C4"/>
    <mergeCell ref="A5:C5"/>
    <mergeCell ref="D3:K3"/>
    <mergeCell ref="D4:K4"/>
    <mergeCell ref="D5:K5"/>
    <mergeCell ref="A27:A29"/>
    <mergeCell ref="M7:N7"/>
    <mergeCell ref="O7:P7"/>
    <mergeCell ref="M27:S29"/>
    <mergeCell ref="S7:V7"/>
    <mergeCell ref="A7:K7"/>
    <mergeCell ref="A9:A11"/>
    <mergeCell ref="A12:A14"/>
    <mergeCell ref="A1:V1"/>
    <mergeCell ref="A15:A17"/>
    <mergeCell ref="A18:A20"/>
    <mergeCell ref="A21:A23"/>
    <mergeCell ref="A24:A26"/>
    <mergeCell ref="Q7:R7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D551C9-DF24-4616-82F0-0F7626AAE015}">
  <sheetPr>
    <tabColor theme="5" tint="-0.249977111117893"/>
  </sheetPr>
  <dimension ref="A1:V300"/>
  <sheetViews>
    <sheetView workbookViewId="0">
      <selection activeCell="V11" sqref="V11"/>
    </sheetView>
  </sheetViews>
  <sheetFormatPr defaultColWidth="8.84375" defaultRowHeight="14.6" x14ac:dyDescent="0.4"/>
  <cols>
    <col min="1" max="1" width="10.4609375" customWidth="1"/>
    <col min="2" max="2" width="7.3828125" customWidth="1"/>
    <col min="3" max="3" width="20" customWidth="1"/>
    <col min="4" max="4" width="7.4609375" customWidth="1"/>
    <col min="5" max="5" width="9.4609375" customWidth="1"/>
    <col min="8" max="8" width="9.84375" customWidth="1"/>
    <col min="9" max="9" width="11.84375" customWidth="1"/>
    <col min="10" max="10" width="10.84375" customWidth="1"/>
    <col min="11" max="11" width="9.4609375" customWidth="1"/>
    <col min="14" max="14" width="10.15234375" bestFit="1" customWidth="1"/>
    <col min="15" max="15" width="10.15234375" customWidth="1"/>
    <col min="16" max="16" width="9.61328125" customWidth="1"/>
    <col min="17" max="17" width="10.15234375" customWidth="1"/>
    <col min="18" max="18" width="10.3828125" customWidth="1"/>
    <col min="19" max="19" width="10.61328125" customWidth="1"/>
    <col min="20" max="20" width="10.84375" customWidth="1"/>
    <col min="21" max="22" width="10.4609375" customWidth="1"/>
  </cols>
  <sheetData>
    <row r="1" spans="1:22" ht="24" customHeight="1" x14ac:dyDescent="0.4">
      <c r="A1" s="38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</row>
    <row r="2" spans="1:22" x14ac:dyDescent="0.4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 spans="1:22" x14ac:dyDescent="0.4">
      <c r="A3" s="48" t="s">
        <v>1</v>
      </c>
      <c r="B3" s="48"/>
      <c r="C3" s="48"/>
      <c r="D3" s="49" t="s">
        <v>126</v>
      </c>
      <c r="E3" s="49"/>
      <c r="F3" s="49"/>
      <c r="G3" s="49"/>
      <c r="H3" s="49"/>
      <c r="I3" s="49"/>
      <c r="J3" s="49"/>
      <c r="K3" s="49"/>
      <c r="L3" s="1"/>
      <c r="M3" s="1"/>
      <c r="N3" s="1"/>
      <c r="O3" s="1"/>
      <c r="P3" s="1"/>
      <c r="Q3" s="1"/>
      <c r="R3" s="1"/>
    </row>
    <row r="4" spans="1:22" x14ac:dyDescent="0.4">
      <c r="A4" s="48" t="s">
        <v>2</v>
      </c>
      <c r="B4" s="48"/>
      <c r="C4" s="48"/>
      <c r="D4" s="49" t="s">
        <v>125</v>
      </c>
      <c r="E4" s="49"/>
      <c r="F4" s="49"/>
      <c r="G4" s="49"/>
      <c r="H4" s="49"/>
      <c r="I4" s="49"/>
      <c r="J4" s="49"/>
      <c r="K4" s="49"/>
      <c r="L4" s="1"/>
      <c r="M4" s="1"/>
      <c r="N4" s="1"/>
      <c r="O4" s="1"/>
      <c r="P4" s="1"/>
      <c r="Q4" s="1"/>
      <c r="R4" s="1"/>
    </row>
    <row r="5" spans="1:22" x14ac:dyDescent="0.4">
      <c r="A5" s="48" t="s">
        <v>3</v>
      </c>
      <c r="B5" s="48"/>
      <c r="C5" s="48"/>
      <c r="D5" s="49"/>
      <c r="E5" s="49"/>
      <c r="F5" s="49"/>
      <c r="G5" s="49"/>
      <c r="H5" s="49"/>
      <c r="I5" s="49"/>
      <c r="J5" s="49"/>
      <c r="K5" s="49"/>
      <c r="L5" s="1"/>
      <c r="M5" s="1"/>
      <c r="N5" s="1"/>
      <c r="O5" s="1"/>
      <c r="P5" s="1"/>
      <c r="Q5" s="1"/>
      <c r="R5" s="1"/>
    </row>
    <row r="6" spans="1:22" x14ac:dyDescent="0.4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</row>
    <row r="7" spans="1:22" s="4" customFormat="1" ht="17.25" customHeight="1" x14ac:dyDescent="0.4">
      <c r="A7" s="40" t="s">
        <v>4</v>
      </c>
      <c r="B7" s="54"/>
      <c r="C7" s="54"/>
      <c r="D7" s="54"/>
      <c r="E7" s="54"/>
      <c r="F7" s="54"/>
      <c r="G7" s="54"/>
      <c r="H7" s="54"/>
      <c r="I7" s="54"/>
      <c r="J7" s="54"/>
      <c r="K7" s="41"/>
      <c r="L7" s="6"/>
      <c r="M7" s="40" t="s">
        <v>12</v>
      </c>
      <c r="N7" s="41"/>
      <c r="O7" s="40" t="s">
        <v>15</v>
      </c>
      <c r="P7" s="41"/>
      <c r="Q7" s="40" t="s">
        <v>39</v>
      </c>
      <c r="R7" s="41"/>
      <c r="S7" s="40" t="s">
        <v>19</v>
      </c>
      <c r="T7" s="54"/>
      <c r="U7" s="54"/>
      <c r="V7" s="41"/>
    </row>
    <row r="8" spans="1:22" s="2" customFormat="1" ht="56.25" customHeight="1" x14ac:dyDescent="0.4">
      <c r="A8" s="7" t="s">
        <v>36</v>
      </c>
      <c r="B8" s="7" t="s">
        <v>5</v>
      </c>
      <c r="C8" s="7" t="s">
        <v>6</v>
      </c>
      <c r="D8" s="7" t="s">
        <v>40</v>
      </c>
      <c r="E8" s="7" t="s">
        <v>41</v>
      </c>
      <c r="F8" s="7" t="s">
        <v>7</v>
      </c>
      <c r="G8" s="7" t="s">
        <v>8</v>
      </c>
      <c r="H8" s="7" t="s">
        <v>25</v>
      </c>
      <c r="I8" s="7" t="s">
        <v>9</v>
      </c>
      <c r="J8" s="7" t="s">
        <v>10</v>
      </c>
      <c r="K8" s="7" t="s">
        <v>11</v>
      </c>
      <c r="L8" s="7" t="s">
        <v>38</v>
      </c>
      <c r="M8" s="7" t="s">
        <v>13</v>
      </c>
      <c r="N8" s="7" t="s">
        <v>14</v>
      </c>
      <c r="O8" s="7" t="s">
        <v>16</v>
      </c>
      <c r="P8" s="7" t="s">
        <v>26</v>
      </c>
      <c r="Q8" s="7" t="s">
        <v>17</v>
      </c>
      <c r="R8" s="7" t="s">
        <v>18</v>
      </c>
      <c r="S8" s="7" t="s">
        <v>20</v>
      </c>
      <c r="T8" s="7" t="s">
        <v>37</v>
      </c>
      <c r="U8" s="7" t="s">
        <v>27</v>
      </c>
      <c r="V8" s="7" t="s">
        <v>28</v>
      </c>
    </row>
    <row r="9" spans="1:22" ht="49.5" customHeight="1" x14ac:dyDescent="0.4">
      <c r="A9" s="39" t="s">
        <v>89</v>
      </c>
      <c r="B9" s="3">
        <v>1</v>
      </c>
      <c r="C9" s="3" t="s">
        <v>83</v>
      </c>
      <c r="D9" s="3">
        <v>6</v>
      </c>
      <c r="E9" s="3"/>
      <c r="F9" s="3"/>
      <c r="G9" s="3" t="s">
        <v>84</v>
      </c>
      <c r="H9" s="34">
        <v>580975</v>
      </c>
      <c r="I9" s="3" t="s">
        <v>85</v>
      </c>
      <c r="J9" s="3" t="s">
        <v>106</v>
      </c>
      <c r="K9" s="3" t="s">
        <v>104</v>
      </c>
      <c r="L9" s="5" t="s">
        <v>21</v>
      </c>
      <c r="M9" s="19" t="s">
        <v>147</v>
      </c>
      <c r="N9" s="19" t="s">
        <v>147</v>
      </c>
      <c r="O9" s="19">
        <v>46189</v>
      </c>
      <c r="P9" s="19">
        <f>O9+42</f>
        <v>46231</v>
      </c>
      <c r="Q9" s="19">
        <f>P9+21</f>
        <v>46252</v>
      </c>
      <c r="R9" s="19" t="s">
        <v>147</v>
      </c>
      <c r="S9" s="19">
        <f>Q9+42</f>
        <v>46294</v>
      </c>
      <c r="T9" s="3"/>
      <c r="U9" s="19">
        <f>S9+7</f>
        <v>46301</v>
      </c>
      <c r="V9" s="19">
        <f>U9+180</f>
        <v>46481</v>
      </c>
    </row>
    <row r="10" spans="1:22" ht="17.5" customHeight="1" x14ac:dyDescent="0.4">
      <c r="A10" s="39"/>
      <c r="B10" s="3"/>
      <c r="C10" s="3"/>
      <c r="D10" s="3"/>
      <c r="E10" s="3"/>
      <c r="F10" s="3"/>
      <c r="G10" s="3"/>
      <c r="H10" s="3"/>
      <c r="I10" s="3"/>
      <c r="J10" s="3"/>
      <c r="K10" s="3"/>
      <c r="L10" s="5" t="s">
        <v>22</v>
      </c>
      <c r="M10" s="3"/>
      <c r="N10" s="3"/>
      <c r="O10" s="3"/>
      <c r="P10" s="3"/>
      <c r="Q10" s="3"/>
      <c r="R10" s="3"/>
      <c r="S10" s="3"/>
      <c r="T10" s="3"/>
      <c r="U10" s="3"/>
      <c r="V10" s="3" t="s">
        <v>168</v>
      </c>
    </row>
    <row r="11" spans="1:22" ht="17.5" customHeight="1" x14ac:dyDescent="0.4">
      <c r="A11" s="39"/>
      <c r="B11" s="3"/>
      <c r="C11" s="3"/>
      <c r="D11" s="3"/>
      <c r="E11" s="3"/>
      <c r="F11" s="3"/>
      <c r="G11" s="3"/>
      <c r="H11" s="3"/>
      <c r="I11" s="3"/>
      <c r="J11" s="3"/>
      <c r="K11" s="3"/>
      <c r="L11" s="5" t="s">
        <v>23</v>
      </c>
      <c r="M11" s="3"/>
      <c r="N11" s="3"/>
      <c r="O11" s="3"/>
      <c r="P11" s="3"/>
      <c r="Q11" s="3"/>
      <c r="R11" s="3"/>
      <c r="S11" s="3"/>
      <c r="T11" s="3"/>
      <c r="U11" s="3"/>
      <c r="V11" s="3"/>
    </row>
    <row r="12" spans="1:22" ht="17.5" customHeight="1" x14ac:dyDescent="0.4">
      <c r="A12" s="39"/>
      <c r="B12" s="3"/>
      <c r="C12" s="3"/>
      <c r="D12" s="3"/>
      <c r="E12" s="3"/>
      <c r="F12" s="3"/>
      <c r="G12" s="3"/>
      <c r="H12" s="3"/>
      <c r="I12" s="3"/>
      <c r="J12" s="3"/>
      <c r="K12" s="3"/>
      <c r="L12" s="5" t="s">
        <v>21</v>
      </c>
      <c r="M12" s="3"/>
      <c r="N12" s="3"/>
      <c r="O12" s="3"/>
      <c r="P12" s="3"/>
      <c r="Q12" s="3"/>
      <c r="R12" s="3"/>
      <c r="S12" s="3"/>
      <c r="T12" s="3"/>
      <c r="U12" s="3"/>
      <c r="V12" s="3"/>
    </row>
    <row r="13" spans="1:22" ht="17.5" customHeight="1" x14ac:dyDescent="0.4">
      <c r="A13" s="39"/>
      <c r="B13" s="3"/>
      <c r="C13" s="3"/>
      <c r="D13" s="3"/>
      <c r="E13" s="3"/>
      <c r="F13" s="3"/>
      <c r="G13" s="3"/>
      <c r="H13" s="3"/>
      <c r="I13" s="3"/>
      <c r="J13" s="3"/>
      <c r="K13" s="3"/>
      <c r="L13" s="5" t="s">
        <v>22</v>
      </c>
      <c r="M13" s="3"/>
      <c r="N13" s="3"/>
      <c r="O13" s="3"/>
      <c r="P13" s="3"/>
      <c r="Q13" s="3"/>
      <c r="R13" s="3"/>
      <c r="S13" s="3"/>
      <c r="T13" s="3"/>
      <c r="U13" s="3"/>
      <c r="V13" s="3"/>
    </row>
    <row r="14" spans="1:22" ht="17.5" customHeight="1" x14ac:dyDescent="0.4">
      <c r="A14" s="39"/>
      <c r="B14" s="3"/>
      <c r="C14" s="3"/>
      <c r="D14" s="3"/>
      <c r="E14" s="3"/>
      <c r="F14" s="3"/>
      <c r="G14" s="3"/>
      <c r="H14" s="3"/>
      <c r="I14" s="3"/>
      <c r="J14" s="3"/>
      <c r="K14" s="3"/>
      <c r="L14" s="5" t="s">
        <v>23</v>
      </c>
      <c r="M14" s="3"/>
      <c r="N14" s="3"/>
      <c r="O14" s="3"/>
      <c r="P14" s="3"/>
      <c r="Q14" s="3"/>
      <c r="R14" s="3"/>
      <c r="S14" s="3"/>
      <c r="T14" s="3"/>
      <c r="U14" s="3"/>
      <c r="V14" s="3"/>
    </row>
    <row r="15" spans="1:22" ht="17.5" customHeight="1" x14ac:dyDescent="0.4">
      <c r="A15" s="39"/>
      <c r="B15" s="3"/>
      <c r="C15" s="3"/>
      <c r="D15" s="3"/>
      <c r="E15" s="3"/>
      <c r="F15" s="3"/>
      <c r="G15" s="3"/>
      <c r="H15" s="3"/>
      <c r="I15" s="3"/>
      <c r="J15" s="3"/>
      <c r="K15" s="3"/>
      <c r="L15" s="5" t="s">
        <v>21</v>
      </c>
      <c r="M15" s="3"/>
      <c r="N15" s="3"/>
      <c r="O15" s="3"/>
      <c r="P15" s="3"/>
      <c r="Q15" s="3"/>
      <c r="R15" s="3"/>
      <c r="S15" s="3"/>
      <c r="T15" s="3"/>
      <c r="U15" s="3"/>
      <c r="V15" s="3"/>
    </row>
    <row r="16" spans="1:22" ht="17.5" customHeight="1" x14ac:dyDescent="0.4">
      <c r="A16" s="39"/>
      <c r="B16" s="3"/>
      <c r="C16" s="3"/>
      <c r="D16" s="3"/>
      <c r="E16" s="3"/>
      <c r="F16" s="3"/>
      <c r="G16" s="3"/>
      <c r="H16" s="3"/>
      <c r="I16" s="3"/>
      <c r="J16" s="3"/>
      <c r="K16" s="3"/>
      <c r="L16" s="5" t="s">
        <v>22</v>
      </c>
      <c r="M16" s="3"/>
      <c r="N16" s="3"/>
      <c r="O16" s="3"/>
      <c r="P16" s="3"/>
      <c r="Q16" s="3"/>
      <c r="R16" s="3"/>
      <c r="S16" s="3"/>
      <c r="T16" s="3"/>
      <c r="U16" s="3"/>
      <c r="V16" s="3"/>
    </row>
    <row r="17" spans="1:22" ht="17.5" customHeight="1" x14ac:dyDescent="0.4">
      <c r="A17" s="39"/>
      <c r="B17" s="3"/>
      <c r="C17" s="3"/>
      <c r="D17" s="3"/>
      <c r="E17" s="3"/>
      <c r="F17" s="3"/>
      <c r="G17" s="3"/>
      <c r="H17" s="3"/>
      <c r="I17" s="3"/>
      <c r="J17" s="3"/>
      <c r="K17" s="3"/>
      <c r="L17" s="5" t="s">
        <v>23</v>
      </c>
      <c r="M17" s="3"/>
      <c r="N17" s="3"/>
      <c r="O17" s="3"/>
      <c r="P17" s="3"/>
      <c r="Q17" s="3"/>
      <c r="R17" s="3"/>
      <c r="S17" s="3"/>
      <c r="T17" s="3"/>
      <c r="U17" s="3"/>
      <c r="V17" s="3"/>
    </row>
    <row r="18" spans="1:22" ht="17.5" customHeight="1" x14ac:dyDescent="0.4">
      <c r="A18" s="39"/>
      <c r="B18" s="3"/>
      <c r="C18" s="3"/>
      <c r="D18" s="3"/>
      <c r="E18" s="3"/>
      <c r="F18" s="3"/>
      <c r="G18" s="3"/>
      <c r="H18" s="3"/>
      <c r="I18" s="3"/>
      <c r="J18" s="3"/>
      <c r="K18" s="3"/>
      <c r="L18" s="5" t="s">
        <v>21</v>
      </c>
      <c r="M18" s="3"/>
      <c r="N18" s="3"/>
      <c r="O18" s="3"/>
      <c r="P18" s="3"/>
      <c r="Q18" s="3"/>
      <c r="R18" s="3"/>
      <c r="S18" s="3"/>
      <c r="T18" s="3"/>
      <c r="U18" s="3"/>
      <c r="V18" s="3"/>
    </row>
    <row r="19" spans="1:22" ht="17.5" customHeight="1" x14ac:dyDescent="0.4">
      <c r="A19" s="39"/>
      <c r="B19" s="3"/>
      <c r="C19" s="3"/>
      <c r="D19" s="3"/>
      <c r="E19" s="3"/>
      <c r="F19" s="3"/>
      <c r="G19" s="3"/>
      <c r="H19" s="3"/>
      <c r="I19" s="3"/>
      <c r="J19" s="3"/>
      <c r="K19" s="3"/>
      <c r="L19" s="5" t="s">
        <v>22</v>
      </c>
      <c r="M19" s="3"/>
      <c r="N19" s="3"/>
      <c r="O19" s="3"/>
      <c r="P19" s="3"/>
      <c r="Q19" s="3"/>
      <c r="R19" s="3"/>
      <c r="S19" s="3"/>
      <c r="T19" s="3"/>
      <c r="U19" s="3"/>
      <c r="V19" s="3"/>
    </row>
    <row r="20" spans="1:22" ht="17.5" customHeight="1" x14ac:dyDescent="0.4">
      <c r="A20" s="39"/>
      <c r="B20" s="3"/>
      <c r="C20" s="3"/>
      <c r="D20" s="3"/>
      <c r="E20" s="3"/>
      <c r="F20" s="3"/>
      <c r="G20" s="3"/>
      <c r="H20" s="3"/>
      <c r="I20" s="3"/>
      <c r="J20" s="3"/>
      <c r="K20" s="3"/>
      <c r="L20" s="5" t="s">
        <v>23</v>
      </c>
      <c r="M20" s="3"/>
      <c r="N20" s="3"/>
      <c r="O20" s="3"/>
      <c r="P20" s="3"/>
      <c r="Q20" s="3"/>
      <c r="R20" s="3"/>
      <c r="S20" s="3"/>
      <c r="T20" s="3"/>
      <c r="U20" s="3"/>
      <c r="V20" s="3"/>
    </row>
    <row r="21" spans="1:22" ht="17.5" customHeight="1" x14ac:dyDescent="0.4">
      <c r="A21" s="39"/>
      <c r="B21" s="3"/>
      <c r="C21" s="3"/>
      <c r="D21" s="3"/>
      <c r="E21" s="3"/>
      <c r="F21" s="3"/>
      <c r="G21" s="3"/>
      <c r="H21" s="3"/>
      <c r="I21" s="3"/>
      <c r="J21" s="3"/>
      <c r="K21" s="3"/>
      <c r="L21" s="5" t="s">
        <v>21</v>
      </c>
      <c r="M21" s="3"/>
      <c r="N21" s="3"/>
      <c r="O21" s="3"/>
      <c r="P21" s="3"/>
      <c r="Q21" s="3"/>
      <c r="R21" s="3"/>
      <c r="S21" s="3"/>
      <c r="T21" s="3"/>
      <c r="U21" s="3"/>
      <c r="V21" s="3"/>
    </row>
    <row r="22" spans="1:22" ht="17.5" customHeight="1" x14ac:dyDescent="0.4">
      <c r="A22" s="39"/>
      <c r="B22" s="3"/>
      <c r="C22" s="3"/>
      <c r="D22" s="3"/>
      <c r="E22" s="3"/>
      <c r="F22" s="3"/>
      <c r="G22" s="3"/>
      <c r="H22" s="3"/>
      <c r="I22" s="3"/>
      <c r="J22" s="3"/>
      <c r="K22" s="3"/>
      <c r="L22" s="5" t="s">
        <v>22</v>
      </c>
      <c r="M22" s="3"/>
      <c r="N22" s="3"/>
      <c r="O22" s="3"/>
      <c r="P22" s="3"/>
      <c r="Q22" s="3"/>
      <c r="R22" s="3"/>
      <c r="S22" s="3"/>
      <c r="T22" s="3"/>
      <c r="U22" s="3"/>
      <c r="V22" s="3"/>
    </row>
    <row r="23" spans="1:22" ht="17.5" customHeight="1" x14ac:dyDescent="0.4">
      <c r="A23" s="39"/>
      <c r="B23" s="3"/>
      <c r="C23" s="3"/>
      <c r="D23" s="3"/>
      <c r="E23" s="3"/>
      <c r="F23" s="3"/>
      <c r="G23" s="3"/>
      <c r="H23" s="3"/>
      <c r="I23" s="3"/>
      <c r="J23" s="3"/>
      <c r="K23" s="3"/>
      <c r="L23" s="5" t="s">
        <v>23</v>
      </c>
      <c r="M23" s="3"/>
      <c r="N23" s="3"/>
      <c r="O23" s="3"/>
      <c r="P23" s="3"/>
      <c r="Q23" s="3"/>
      <c r="R23" s="3"/>
      <c r="S23" s="3"/>
      <c r="T23" s="3"/>
      <c r="U23" s="3"/>
      <c r="V23" s="3"/>
    </row>
    <row r="24" spans="1:22" ht="17.5" customHeight="1" x14ac:dyDescent="0.4">
      <c r="A24" s="39"/>
      <c r="B24" s="3"/>
      <c r="C24" s="3"/>
      <c r="D24" s="3"/>
      <c r="E24" s="3"/>
      <c r="F24" s="3"/>
      <c r="G24" s="3"/>
      <c r="H24" s="3"/>
      <c r="I24" s="3"/>
      <c r="J24" s="3"/>
      <c r="K24" s="3"/>
      <c r="L24" s="5" t="s">
        <v>21</v>
      </c>
      <c r="M24" s="3"/>
      <c r="N24" s="3"/>
      <c r="O24" s="3"/>
      <c r="P24" s="3"/>
      <c r="Q24" s="3"/>
      <c r="R24" s="3"/>
      <c r="S24" s="3"/>
      <c r="T24" s="3"/>
      <c r="U24" s="3"/>
      <c r="V24" s="3"/>
    </row>
    <row r="25" spans="1:22" ht="17.5" customHeight="1" x14ac:dyDescent="0.4">
      <c r="A25" s="39"/>
      <c r="B25" s="3"/>
      <c r="C25" s="3"/>
      <c r="D25" s="3"/>
      <c r="E25" s="3"/>
      <c r="F25" s="3"/>
      <c r="G25" s="3"/>
      <c r="H25" s="3"/>
      <c r="I25" s="3"/>
      <c r="J25" s="3"/>
      <c r="K25" s="3"/>
      <c r="L25" s="5" t="s">
        <v>22</v>
      </c>
      <c r="M25" s="3"/>
      <c r="N25" s="3"/>
      <c r="O25" s="3"/>
      <c r="P25" s="3"/>
      <c r="Q25" s="3"/>
      <c r="R25" s="3"/>
      <c r="S25" s="3"/>
      <c r="T25" s="3"/>
      <c r="U25" s="3"/>
      <c r="V25" s="3"/>
    </row>
    <row r="26" spans="1:22" ht="17.5" customHeight="1" x14ac:dyDescent="0.4">
      <c r="A26" s="39"/>
      <c r="B26" s="3"/>
      <c r="C26" s="3"/>
      <c r="D26" s="3"/>
      <c r="E26" s="3"/>
      <c r="F26" s="3"/>
      <c r="G26" s="3"/>
      <c r="H26" s="3"/>
      <c r="I26" s="3"/>
      <c r="J26" s="3"/>
      <c r="K26" s="3"/>
      <c r="L26" s="5" t="s">
        <v>23</v>
      </c>
      <c r="M26" s="3"/>
      <c r="N26" s="3"/>
      <c r="O26" s="3"/>
      <c r="P26" s="3"/>
      <c r="Q26" s="3"/>
      <c r="R26" s="3"/>
      <c r="S26" s="3"/>
      <c r="T26" s="3"/>
      <c r="U26" s="3"/>
      <c r="V26" s="3"/>
    </row>
    <row r="27" spans="1:22" ht="17.5" customHeight="1" x14ac:dyDescent="0.4">
      <c r="A27" s="50" t="s">
        <v>24</v>
      </c>
      <c r="B27" s="42"/>
      <c r="C27" s="51"/>
      <c r="D27" s="51"/>
      <c r="E27" s="51"/>
      <c r="F27" s="51"/>
      <c r="G27" s="43"/>
      <c r="H27" s="8"/>
      <c r="I27" s="42"/>
      <c r="J27" s="51"/>
      <c r="K27" s="43"/>
      <c r="L27" s="9" t="s">
        <v>21</v>
      </c>
      <c r="M27" s="42"/>
      <c r="N27" s="51"/>
      <c r="O27" s="51"/>
      <c r="P27" s="51"/>
      <c r="Q27" s="51"/>
      <c r="R27" s="51"/>
      <c r="S27" s="43"/>
      <c r="T27" s="8"/>
      <c r="U27" s="42"/>
      <c r="V27" s="43"/>
    </row>
    <row r="28" spans="1:22" ht="17.5" customHeight="1" x14ac:dyDescent="0.4">
      <c r="A28" s="50"/>
      <c r="B28" s="44"/>
      <c r="C28" s="52"/>
      <c r="D28" s="52"/>
      <c r="E28" s="52"/>
      <c r="F28" s="52"/>
      <c r="G28" s="45"/>
      <c r="H28" s="8"/>
      <c r="I28" s="44"/>
      <c r="J28" s="52"/>
      <c r="K28" s="45"/>
      <c r="L28" s="9" t="s">
        <v>22</v>
      </c>
      <c r="M28" s="44"/>
      <c r="N28" s="52"/>
      <c r="O28" s="52"/>
      <c r="P28" s="52"/>
      <c r="Q28" s="52"/>
      <c r="R28" s="52"/>
      <c r="S28" s="45"/>
      <c r="T28" s="8"/>
      <c r="U28" s="44"/>
      <c r="V28" s="45"/>
    </row>
    <row r="29" spans="1:22" ht="17.5" customHeight="1" x14ac:dyDescent="0.4">
      <c r="A29" s="50"/>
      <c r="B29" s="46"/>
      <c r="C29" s="53"/>
      <c r="D29" s="53"/>
      <c r="E29" s="53"/>
      <c r="F29" s="53"/>
      <c r="G29" s="47"/>
      <c r="H29" s="8"/>
      <c r="I29" s="46"/>
      <c r="J29" s="53"/>
      <c r="K29" s="47"/>
      <c r="L29" s="9" t="s">
        <v>23</v>
      </c>
      <c r="M29" s="46"/>
      <c r="N29" s="53"/>
      <c r="O29" s="53"/>
      <c r="P29" s="53"/>
      <c r="Q29" s="53"/>
      <c r="R29" s="53"/>
      <c r="S29" s="47"/>
      <c r="T29" s="8"/>
      <c r="U29" s="46"/>
      <c r="V29" s="47"/>
    </row>
    <row r="30" spans="1:22" x14ac:dyDescent="0.4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</row>
    <row r="31" spans="1:22" ht="18" customHeight="1" x14ac:dyDescent="0.4">
      <c r="A31" s="11" t="s">
        <v>29</v>
      </c>
      <c r="B31" s="55" t="s">
        <v>42</v>
      </c>
      <c r="C31" s="55"/>
      <c r="D31" s="55"/>
      <c r="E31" s="55"/>
      <c r="F31" s="55"/>
      <c r="G31" s="55"/>
      <c r="H31" s="55"/>
      <c r="I31" s="55"/>
      <c r="J31" s="1"/>
      <c r="K31" s="1"/>
      <c r="L31" s="1"/>
      <c r="M31" s="1"/>
      <c r="N31" s="1"/>
      <c r="O31" s="1"/>
      <c r="P31" s="1"/>
      <c r="Q31" s="1"/>
      <c r="R31" s="1"/>
    </row>
    <row r="32" spans="1:22" ht="18" customHeight="1" x14ac:dyDescent="0.4">
      <c r="A32" s="11" t="s">
        <v>30</v>
      </c>
      <c r="B32" s="55" t="s">
        <v>43</v>
      </c>
      <c r="C32" s="55"/>
      <c r="D32" s="55"/>
      <c r="E32" s="55"/>
      <c r="F32" s="55"/>
      <c r="G32" s="55"/>
      <c r="H32" s="55"/>
      <c r="I32" s="55"/>
      <c r="J32" s="1"/>
      <c r="K32" s="1"/>
      <c r="L32" s="1"/>
      <c r="M32" s="1"/>
      <c r="N32" s="1"/>
      <c r="O32" s="1"/>
      <c r="P32" s="1"/>
      <c r="Q32" s="1"/>
      <c r="R32" s="1"/>
    </row>
    <row r="33" spans="1:18" ht="18" customHeight="1" x14ac:dyDescent="0.4">
      <c r="A33" s="11" t="s">
        <v>31</v>
      </c>
      <c r="B33" s="55" t="s">
        <v>44</v>
      </c>
      <c r="C33" s="55"/>
      <c r="D33" s="55"/>
      <c r="E33" s="55"/>
      <c r="F33" s="55"/>
      <c r="G33" s="55"/>
      <c r="H33" s="55"/>
      <c r="I33" s="55"/>
      <c r="J33" s="1"/>
      <c r="K33" s="1"/>
      <c r="L33" s="1"/>
      <c r="M33" s="1"/>
      <c r="N33" s="1"/>
      <c r="O33" s="1"/>
      <c r="P33" s="1"/>
      <c r="Q33" s="1"/>
      <c r="R33" s="1"/>
    </row>
    <row r="34" spans="1:18" ht="18" customHeight="1" x14ac:dyDescent="0.4">
      <c r="A34" s="11" t="s">
        <v>32</v>
      </c>
      <c r="B34" s="55" t="s">
        <v>45</v>
      </c>
      <c r="C34" s="55"/>
      <c r="D34" s="55"/>
      <c r="E34" s="55"/>
      <c r="F34" s="55"/>
      <c r="G34" s="55"/>
      <c r="H34" s="55"/>
      <c r="I34" s="55"/>
      <c r="J34" s="1"/>
      <c r="K34" s="1"/>
      <c r="L34" s="1"/>
      <c r="M34" s="1"/>
      <c r="N34" s="1"/>
      <c r="O34" s="1"/>
      <c r="P34" s="1"/>
      <c r="Q34" s="1"/>
      <c r="R34" s="1"/>
    </row>
    <row r="35" spans="1:18" ht="18" customHeight="1" x14ac:dyDescent="0.4">
      <c r="A35" s="11" t="s">
        <v>33</v>
      </c>
      <c r="B35" s="55" t="s">
        <v>47</v>
      </c>
      <c r="C35" s="55"/>
      <c r="D35" s="55"/>
      <c r="E35" s="55"/>
      <c r="F35" s="55"/>
      <c r="G35" s="55"/>
      <c r="H35" s="55"/>
      <c r="I35" s="55"/>
      <c r="J35" s="1"/>
      <c r="K35" s="1"/>
      <c r="L35" s="1"/>
      <c r="M35" s="1"/>
      <c r="N35" s="1"/>
      <c r="O35" s="1"/>
      <c r="P35" s="1"/>
      <c r="Q35" s="1"/>
      <c r="R35" s="1"/>
    </row>
    <row r="36" spans="1:18" ht="18" customHeight="1" x14ac:dyDescent="0.4">
      <c r="A36" s="11"/>
      <c r="B36" s="55" t="s">
        <v>46</v>
      </c>
      <c r="C36" s="55"/>
      <c r="D36" s="55"/>
      <c r="E36" s="55"/>
      <c r="F36" s="55"/>
      <c r="G36" s="55"/>
      <c r="H36" s="55"/>
      <c r="I36" s="55"/>
      <c r="J36" s="1"/>
      <c r="K36" s="1"/>
      <c r="L36" s="1"/>
      <c r="M36" s="1"/>
      <c r="N36" s="1"/>
      <c r="O36" s="1"/>
      <c r="P36" s="1"/>
      <c r="Q36" s="1"/>
      <c r="R36" s="1"/>
    </row>
    <row r="37" spans="1:18" ht="18" customHeight="1" x14ac:dyDescent="0.4">
      <c r="A37" s="11"/>
      <c r="B37" s="55" t="s">
        <v>48</v>
      </c>
      <c r="C37" s="55"/>
      <c r="D37" s="55"/>
      <c r="E37" s="55"/>
      <c r="F37" s="55"/>
      <c r="G37" s="55"/>
      <c r="H37" s="55"/>
      <c r="I37" s="55"/>
      <c r="J37" s="1"/>
      <c r="K37" s="1"/>
      <c r="L37" s="1"/>
      <c r="M37" s="1"/>
      <c r="N37" s="1"/>
      <c r="O37" s="1"/>
      <c r="P37" s="1"/>
      <c r="Q37" s="1"/>
      <c r="R37" s="1"/>
    </row>
    <row r="38" spans="1:18" ht="18" customHeight="1" x14ac:dyDescent="0.4">
      <c r="A38" s="11" t="s">
        <v>34</v>
      </c>
      <c r="B38" s="10" t="s">
        <v>49</v>
      </c>
      <c r="C38" s="10"/>
      <c r="D38" s="10"/>
      <c r="E38" s="10"/>
      <c r="F38" s="10"/>
      <c r="G38" s="10"/>
      <c r="H38" s="10"/>
      <c r="I38" s="10"/>
      <c r="J38" s="1"/>
      <c r="K38" s="1"/>
      <c r="L38" s="1"/>
      <c r="M38" s="1"/>
      <c r="N38" s="1"/>
      <c r="O38" s="1"/>
      <c r="P38" s="1"/>
      <c r="Q38" s="1"/>
      <c r="R38" s="1"/>
    </row>
    <row r="39" spans="1:18" ht="18" customHeight="1" x14ac:dyDescent="0.4">
      <c r="A39" s="11" t="s">
        <v>35</v>
      </c>
      <c r="B39" s="55" t="s">
        <v>50</v>
      </c>
      <c r="C39" s="55"/>
      <c r="D39" s="55"/>
      <c r="E39" s="55"/>
      <c r="F39" s="55"/>
      <c r="G39" s="55"/>
      <c r="H39" s="55"/>
      <c r="I39" s="55"/>
      <c r="J39" s="1"/>
      <c r="K39" s="1"/>
      <c r="L39" s="1"/>
      <c r="M39" s="1"/>
      <c r="N39" s="1"/>
      <c r="O39" s="1"/>
      <c r="P39" s="1"/>
      <c r="Q39" s="1"/>
      <c r="R39" s="1"/>
    </row>
    <row r="40" spans="1:18" x14ac:dyDescent="0.4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</row>
    <row r="41" spans="1:18" x14ac:dyDescent="0.4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</row>
    <row r="42" spans="1:18" x14ac:dyDescent="0.4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</row>
    <row r="43" spans="1:18" x14ac:dyDescent="0.4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</row>
    <row r="44" spans="1:18" x14ac:dyDescent="0.4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</row>
    <row r="45" spans="1:18" x14ac:dyDescent="0.4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</row>
    <row r="46" spans="1:18" x14ac:dyDescent="0.4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</row>
    <row r="47" spans="1:18" x14ac:dyDescent="0.4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</row>
    <row r="48" spans="1:18" x14ac:dyDescent="0.4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</row>
    <row r="49" spans="1:18" x14ac:dyDescent="0.4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</row>
    <row r="50" spans="1:18" x14ac:dyDescent="0.4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</row>
    <row r="51" spans="1:18" x14ac:dyDescent="0.4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</row>
    <row r="52" spans="1:18" x14ac:dyDescent="0.4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</row>
    <row r="53" spans="1:18" x14ac:dyDescent="0.4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</row>
    <row r="54" spans="1:18" x14ac:dyDescent="0.4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</row>
    <row r="55" spans="1:18" x14ac:dyDescent="0.4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</row>
    <row r="56" spans="1:18" x14ac:dyDescent="0.4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</row>
    <row r="57" spans="1:18" x14ac:dyDescent="0.4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</row>
    <row r="58" spans="1:18" x14ac:dyDescent="0.4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</row>
    <row r="59" spans="1:18" x14ac:dyDescent="0.4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</row>
    <row r="60" spans="1:18" x14ac:dyDescent="0.4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</row>
    <row r="61" spans="1:18" x14ac:dyDescent="0.4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</row>
    <row r="62" spans="1:18" x14ac:dyDescent="0.4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</row>
    <row r="63" spans="1:18" x14ac:dyDescent="0.4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</row>
    <row r="64" spans="1:18" x14ac:dyDescent="0.4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</row>
    <row r="65" spans="1:18" x14ac:dyDescent="0.4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</row>
    <row r="66" spans="1:18" x14ac:dyDescent="0.4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</row>
    <row r="67" spans="1:18" x14ac:dyDescent="0.4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</row>
    <row r="68" spans="1:18" x14ac:dyDescent="0.4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</row>
    <row r="69" spans="1:18" x14ac:dyDescent="0.4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</row>
    <row r="70" spans="1:18" x14ac:dyDescent="0.4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</row>
    <row r="71" spans="1:18" x14ac:dyDescent="0.4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</row>
    <row r="72" spans="1:18" x14ac:dyDescent="0.4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</row>
    <row r="73" spans="1:18" x14ac:dyDescent="0.4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</row>
    <row r="74" spans="1:18" x14ac:dyDescent="0.4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</row>
    <row r="75" spans="1:18" x14ac:dyDescent="0.4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</row>
    <row r="76" spans="1:18" x14ac:dyDescent="0.4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</row>
    <row r="77" spans="1:18" x14ac:dyDescent="0.4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</row>
    <row r="78" spans="1:18" x14ac:dyDescent="0.4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</row>
    <row r="79" spans="1:18" x14ac:dyDescent="0.4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</row>
    <row r="80" spans="1:18" x14ac:dyDescent="0.4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</row>
    <row r="81" spans="1:18" x14ac:dyDescent="0.4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</row>
    <row r="82" spans="1:18" x14ac:dyDescent="0.4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</row>
    <row r="83" spans="1:18" x14ac:dyDescent="0.4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</row>
    <row r="84" spans="1:18" x14ac:dyDescent="0.4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</row>
    <row r="85" spans="1:18" x14ac:dyDescent="0.4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</row>
    <row r="86" spans="1:18" x14ac:dyDescent="0.4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</row>
    <row r="87" spans="1:18" x14ac:dyDescent="0.4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</row>
    <row r="88" spans="1:18" x14ac:dyDescent="0.4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</row>
    <row r="89" spans="1:18" x14ac:dyDescent="0.4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</row>
    <row r="90" spans="1:18" x14ac:dyDescent="0.4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</row>
    <row r="91" spans="1:18" x14ac:dyDescent="0.4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</row>
    <row r="92" spans="1:18" x14ac:dyDescent="0.4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</row>
    <row r="93" spans="1:18" x14ac:dyDescent="0.4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</row>
    <row r="94" spans="1:18" x14ac:dyDescent="0.4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</row>
    <row r="95" spans="1:18" x14ac:dyDescent="0.4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</row>
    <row r="96" spans="1:18" x14ac:dyDescent="0.4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</row>
    <row r="97" spans="1:18" x14ac:dyDescent="0.4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</row>
    <row r="98" spans="1:18" x14ac:dyDescent="0.4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</row>
    <row r="99" spans="1:18" x14ac:dyDescent="0.4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</row>
    <row r="100" spans="1:18" x14ac:dyDescent="0.4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</row>
    <row r="101" spans="1:18" x14ac:dyDescent="0.4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</row>
    <row r="102" spans="1:18" x14ac:dyDescent="0.4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</row>
    <row r="103" spans="1:18" x14ac:dyDescent="0.4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</row>
    <row r="104" spans="1:18" x14ac:dyDescent="0.4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</row>
    <row r="105" spans="1:18" x14ac:dyDescent="0.4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</row>
    <row r="106" spans="1:18" x14ac:dyDescent="0.4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</row>
    <row r="107" spans="1:18" x14ac:dyDescent="0.4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</row>
    <row r="108" spans="1:18" x14ac:dyDescent="0.4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</row>
    <row r="109" spans="1:18" x14ac:dyDescent="0.4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</row>
    <row r="110" spans="1:18" x14ac:dyDescent="0.4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</row>
    <row r="111" spans="1:18" x14ac:dyDescent="0.4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</row>
    <row r="112" spans="1:18" x14ac:dyDescent="0.4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</row>
    <row r="113" spans="1:18" x14ac:dyDescent="0.4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</row>
    <row r="114" spans="1:18" x14ac:dyDescent="0.4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</row>
    <row r="115" spans="1:18" x14ac:dyDescent="0.4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</row>
    <row r="116" spans="1:18" x14ac:dyDescent="0.4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</row>
    <row r="117" spans="1:18" x14ac:dyDescent="0.4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</row>
    <row r="118" spans="1:18" x14ac:dyDescent="0.4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</row>
    <row r="119" spans="1:18" x14ac:dyDescent="0.4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</row>
    <row r="120" spans="1:18" x14ac:dyDescent="0.4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</row>
    <row r="121" spans="1:18" x14ac:dyDescent="0.4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</row>
    <row r="122" spans="1:18" x14ac:dyDescent="0.4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</row>
    <row r="123" spans="1:18" x14ac:dyDescent="0.4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</row>
    <row r="124" spans="1:18" x14ac:dyDescent="0.4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</row>
    <row r="125" spans="1:18" x14ac:dyDescent="0.4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</row>
    <row r="126" spans="1:18" x14ac:dyDescent="0.4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</row>
    <row r="127" spans="1:18" x14ac:dyDescent="0.4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</row>
    <row r="128" spans="1:18" x14ac:dyDescent="0.4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</row>
    <row r="129" spans="1:18" x14ac:dyDescent="0.4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</row>
    <row r="130" spans="1:18" x14ac:dyDescent="0.4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</row>
    <row r="131" spans="1:18" x14ac:dyDescent="0.4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</row>
    <row r="132" spans="1:18" x14ac:dyDescent="0.4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</row>
    <row r="133" spans="1:18" x14ac:dyDescent="0.4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</row>
    <row r="134" spans="1:18" x14ac:dyDescent="0.4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</row>
    <row r="135" spans="1:18" x14ac:dyDescent="0.4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</row>
    <row r="136" spans="1:18" x14ac:dyDescent="0.4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</row>
    <row r="137" spans="1:18" x14ac:dyDescent="0.4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</row>
    <row r="138" spans="1:18" x14ac:dyDescent="0.4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</row>
    <row r="139" spans="1:18" x14ac:dyDescent="0.4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</row>
    <row r="140" spans="1:18" x14ac:dyDescent="0.4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</row>
    <row r="141" spans="1:18" x14ac:dyDescent="0.4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</row>
    <row r="142" spans="1:18" x14ac:dyDescent="0.4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</row>
    <row r="143" spans="1:18" x14ac:dyDescent="0.4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</row>
    <row r="144" spans="1:18" x14ac:dyDescent="0.4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</row>
    <row r="145" spans="1:18" x14ac:dyDescent="0.4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</row>
    <row r="146" spans="1:18" x14ac:dyDescent="0.4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</row>
    <row r="147" spans="1:18" x14ac:dyDescent="0.4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</row>
    <row r="148" spans="1:18" x14ac:dyDescent="0.4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</row>
    <row r="149" spans="1:18" x14ac:dyDescent="0.4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</row>
    <row r="150" spans="1:18" x14ac:dyDescent="0.4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</row>
    <row r="151" spans="1:18" x14ac:dyDescent="0.4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</row>
    <row r="152" spans="1:18" x14ac:dyDescent="0.4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</row>
    <row r="153" spans="1:18" x14ac:dyDescent="0.4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</row>
    <row r="154" spans="1:18" x14ac:dyDescent="0.4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</row>
    <row r="155" spans="1:18" x14ac:dyDescent="0.4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</row>
    <row r="156" spans="1:18" x14ac:dyDescent="0.4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</row>
    <row r="157" spans="1:18" x14ac:dyDescent="0.4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</row>
    <row r="158" spans="1:18" x14ac:dyDescent="0.4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</row>
    <row r="159" spans="1:18" x14ac:dyDescent="0.4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</row>
    <row r="160" spans="1:18" x14ac:dyDescent="0.4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</row>
    <row r="161" spans="1:18" x14ac:dyDescent="0.4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</row>
    <row r="162" spans="1:18" x14ac:dyDescent="0.4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</row>
    <row r="163" spans="1:18" x14ac:dyDescent="0.4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</row>
    <row r="164" spans="1:18" x14ac:dyDescent="0.4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</row>
    <row r="165" spans="1:18" x14ac:dyDescent="0.4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</row>
    <row r="166" spans="1:18" x14ac:dyDescent="0.4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</row>
    <row r="167" spans="1:18" x14ac:dyDescent="0.4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</row>
    <row r="168" spans="1:18" x14ac:dyDescent="0.4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</row>
    <row r="169" spans="1:18" x14ac:dyDescent="0.4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</row>
    <row r="170" spans="1:18" x14ac:dyDescent="0.4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</row>
    <row r="171" spans="1:18" x14ac:dyDescent="0.4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</row>
    <row r="172" spans="1:18" x14ac:dyDescent="0.4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</row>
    <row r="173" spans="1:18" x14ac:dyDescent="0.4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</row>
    <row r="174" spans="1:18" x14ac:dyDescent="0.4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</row>
    <row r="175" spans="1:18" x14ac:dyDescent="0.4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</row>
    <row r="176" spans="1:18" x14ac:dyDescent="0.4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</row>
    <row r="177" spans="1:18" x14ac:dyDescent="0.4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</row>
    <row r="178" spans="1:18" x14ac:dyDescent="0.4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</row>
    <row r="179" spans="1:18" x14ac:dyDescent="0.4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</row>
    <row r="180" spans="1:18" x14ac:dyDescent="0.4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</row>
    <row r="181" spans="1:18" x14ac:dyDescent="0.4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</row>
    <row r="182" spans="1:18" x14ac:dyDescent="0.4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</row>
    <row r="183" spans="1:18" x14ac:dyDescent="0.4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</row>
    <row r="184" spans="1:18" x14ac:dyDescent="0.4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</row>
    <row r="185" spans="1:18" x14ac:dyDescent="0.4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</row>
    <row r="186" spans="1:18" x14ac:dyDescent="0.4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</row>
    <row r="187" spans="1:18" x14ac:dyDescent="0.4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</row>
    <row r="188" spans="1:18" x14ac:dyDescent="0.4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</row>
    <row r="189" spans="1:18" x14ac:dyDescent="0.4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</row>
    <row r="190" spans="1:18" x14ac:dyDescent="0.4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</row>
    <row r="191" spans="1:18" x14ac:dyDescent="0.4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</row>
    <row r="192" spans="1:18" x14ac:dyDescent="0.4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</row>
    <row r="193" spans="1:18" x14ac:dyDescent="0.4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</row>
    <row r="194" spans="1:18" x14ac:dyDescent="0.4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</row>
    <row r="195" spans="1:18" x14ac:dyDescent="0.4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</row>
    <row r="196" spans="1:18" x14ac:dyDescent="0.4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</row>
    <row r="197" spans="1:18" x14ac:dyDescent="0.4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</row>
    <row r="198" spans="1:18" x14ac:dyDescent="0.4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</row>
    <row r="199" spans="1:18" x14ac:dyDescent="0.4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</row>
    <row r="200" spans="1:18" x14ac:dyDescent="0.4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</row>
    <row r="201" spans="1:18" x14ac:dyDescent="0.4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</row>
    <row r="202" spans="1:18" x14ac:dyDescent="0.4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</row>
    <row r="203" spans="1:18" x14ac:dyDescent="0.4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</row>
    <row r="204" spans="1:18" x14ac:dyDescent="0.4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</row>
    <row r="205" spans="1:18" x14ac:dyDescent="0.4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</row>
    <row r="206" spans="1:18" x14ac:dyDescent="0.4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</row>
    <row r="207" spans="1:18" x14ac:dyDescent="0.4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</row>
    <row r="208" spans="1:18" x14ac:dyDescent="0.4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</row>
    <row r="209" spans="1:18" x14ac:dyDescent="0.4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</row>
    <row r="210" spans="1:18" x14ac:dyDescent="0.4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</row>
    <row r="211" spans="1:18" x14ac:dyDescent="0.4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</row>
    <row r="212" spans="1:18" x14ac:dyDescent="0.4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</row>
    <row r="213" spans="1:18" x14ac:dyDescent="0.4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</row>
    <row r="214" spans="1:18" x14ac:dyDescent="0.4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</row>
    <row r="215" spans="1:18" x14ac:dyDescent="0.4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</row>
    <row r="216" spans="1:18" x14ac:dyDescent="0.4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</row>
    <row r="217" spans="1:18" x14ac:dyDescent="0.4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</row>
    <row r="218" spans="1:18" x14ac:dyDescent="0.4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</row>
    <row r="219" spans="1:18" x14ac:dyDescent="0.4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</row>
    <row r="220" spans="1:18" x14ac:dyDescent="0.4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</row>
    <row r="221" spans="1:18" x14ac:dyDescent="0.4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</row>
    <row r="222" spans="1:18" x14ac:dyDescent="0.4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</row>
    <row r="223" spans="1:18" x14ac:dyDescent="0.4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</row>
    <row r="224" spans="1:18" x14ac:dyDescent="0.4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</row>
    <row r="225" spans="1:18" x14ac:dyDescent="0.4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</row>
    <row r="226" spans="1:18" x14ac:dyDescent="0.4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</row>
    <row r="227" spans="1:18" x14ac:dyDescent="0.4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</row>
    <row r="228" spans="1:18" x14ac:dyDescent="0.4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</row>
    <row r="229" spans="1:18" x14ac:dyDescent="0.4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</row>
    <row r="230" spans="1:18" x14ac:dyDescent="0.4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</row>
    <row r="231" spans="1:18" x14ac:dyDescent="0.4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</row>
    <row r="232" spans="1:18" x14ac:dyDescent="0.4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</row>
    <row r="233" spans="1:18" x14ac:dyDescent="0.4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</row>
    <row r="234" spans="1:18" x14ac:dyDescent="0.4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</row>
    <row r="235" spans="1:18" x14ac:dyDescent="0.4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</row>
    <row r="236" spans="1:18" x14ac:dyDescent="0.4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</row>
    <row r="237" spans="1:18" x14ac:dyDescent="0.4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</row>
    <row r="238" spans="1:18" x14ac:dyDescent="0.4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</row>
    <row r="239" spans="1:18" x14ac:dyDescent="0.4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</row>
    <row r="240" spans="1:18" x14ac:dyDescent="0.4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</row>
    <row r="241" spans="1:18" x14ac:dyDescent="0.4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</row>
    <row r="242" spans="1:18" x14ac:dyDescent="0.4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</row>
    <row r="243" spans="1:18" x14ac:dyDescent="0.4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</row>
    <row r="244" spans="1:18" x14ac:dyDescent="0.4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</row>
    <row r="245" spans="1:18" x14ac:dyDescent="0.4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</row>
    <row r="246" spans="1:18" x14ac:dyDescent="0.4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</row>
    <row r="247" spans="1:18" x14ac:dyDescent="0.4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</row>
    <row r="248" spans="1:18" x14ac:dyDescent="0.4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</row>
    <row r="249" spans="1:18" x14ac:dyDescent="0.4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</row>
    <row r="250" spans="1:18" x14ac:dyDescent="0.4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</row>
    <row r="251" spans="1:18" x14ac:dyDescent="0.4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</row>
    <row r="252" spans="1:18" x14ac:dyDescent="0.4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</row>
    <row r="253" spans="1:18" x14ac:dyDescent="0.4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</row>
    <row r="254" spans="1:18" x14ac:dyDescent="0.4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</row>
    <row r="255" spans="1:18" x14ac:dyDescent="0.4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</row>
    <row r="256" spans="1:18" x14ac:dyDescent="0.4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</row>
    <row r="257" spans="1:18" x14ac:dyDescent="0.4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</row>
    <row r="258" spans="1:18" x14ac:dyDescent="0.4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</row>
    <row r="259" spans="1:18" x14ac:dyDescent="0.4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</row>
    <row r="260" spans="1:18" x14ac:dyDescent="0.4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</row>
    <row r="261" spans="1:18" x14ac:dyDescent="0.4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</row>
    <row r="262" spans="1:18" x14ac:dyDescent="0.4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</row>
    <row r="263" spans="1:18" x14ac:dyDescent="0.4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</row>
    <row r="264" spans="1:18" x14ac:dyDescent="0.4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</row>
    <row r="265" spans="1:18" x14ac:dyDescent="0.4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</row>
    <row r="266" spans="1:18" x14ac:dyDescent="0.4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</row>
    <row r="267" spans="1:18" x14ac:dyDescent="0.4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</row>
    <row r="268" spans="1:18" x14ac:dyDescent="0.4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</row>
    <row r="269" spans="1:18" x14ac:dyDescent="0.4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</row>
    <row r="270" spans="1:18" x14ac:dyDescent="0.4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</row>
    <row r="271" spans="1:18" x14ac:dyDescent="0.4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</row>
    <row r="272" spans="1:18" x14ac:dyDescent="0.4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</row>
    <row r="273" spans="1:18" x14ac:dyDescent="0.4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</row>
    <row r="274" spans="1:18" x14ac:dyDescent="0.4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</row>
    <row r="275" spans="1:18" x14ac:dyDescent="0.4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</row>
    <row r="276" spans="1:18" x14ac:dyDescent="0.4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</row>
    <row r="277" spans="1:18" x14ac:dyDescent="0.4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</row>
    <row r="278" spans="1:18" x14ac:dyDescent="0.4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</row>
    <row r="279" spans="1:18" x14ac:dyDescent="0.4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</row>
    <row r="280" spans="1:18" x14ac:dyDescent="0.4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</row>
    <row r="281" spans="1:18" x14ac:dyDescent="0.4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</row>
    <row r="282" spans="1:18" x14ac:dyDescent="0.4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</row>
    <row r="283" spans="1:18" x14ac:dyDescent="0.4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</row>
    <row r="284" spans="1:18" x14ac:dyDescent="0.4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</row>
    <row r="285" spans="1:18" x14ac:dyDescent="0.4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</row>
    <row r="286" spans="1:18" x14ac:dyDescent="0.4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</row>
    <row r="287" spans="1:18" x14ac:dyDescent="0.4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</row>
    <row r="288" spans="1:18" x14ac:dyDescent="0.4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</row>
    <row r="289" spans="1:18" x14ac:dyDescent="0.4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</row>
    <row r="290" spans="1:18" x14ac:dyDescent="0.4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</row>
    <row r="291" spans="1:18" x14ac:dyDescent="0.4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</row>
    <row r="292" spans="1:18" x14ac:dyDescent="0.4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</row>
    <row r="293" spans="1:18" x14ac:dyDescent="0.4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</row>
    <row r="294" spans="1:18" x14ac:dyDescent="0.4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</row>
    <row r="295" spans="1:18" x14ac:dyDescent="0.4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</row>
    <row r="296" spans="1:18" x14ac:dyDescent="0.4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</row>
    <row r="297" spans="1:18" x14ac:dyDescent="0.4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</row>
    <row r="298" spans="1:18" x14ac:dyDescent="0.4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</row>
    <row r="299" spans="1:18" x14ac:dyDescent="0.4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</row>
    <row r="300" spans="1:18" x14ac:dyDescent="0.4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</row>
  </sheetData>
  <mergeCells count="31">
    <mergeCell ref="B39:I39"/>
    <mergeCell ref="B27:G29"/>
    <mergeCell ref="I27:K29"/>
    <mergeCell ref="M27:S29"/>
    <mergeCell ref="U27:V29"/>
    <mergeCell ref="B31:I31"/>
    <mergeCell ref="B32:I32"/>
    <mergeCell ref="B33:I33"/>
    <mergeCell ref="B34:I34"/>
    <mergeCell ref="B35:I35"/>
    <mergeCell ref="B36:I36"/>
    <mergeCell ref="B37:I37"/>
    <mergeCell ref="A27:A29"/>
    <mergeCell ref="A7:K7"/>
    <mergeCell ref="M7:N7"/>
    <mergeCell ref="O7:P7"/>
    <mergeCell ref="Q7:R7"/>
    <mergeCell ref="A12:A14"/>
    <mergeCell ref="A15:A17"/>
    <mergeCell ref="A18:A20"/>
    <mergeCell ref="A21:A23"/>
    <mergeCell ref="A24:A26"/>
    <mergeCell ref="S7:V7"/>
    <mergeCell ref="A9:A11"/>
    <mergeCell ref="A1:V1"/>
    <mergeCell ref="A3:C3"/>
    <mergeCell ref="D3:K3"/>
    <mergeCell ref="A4:C4"/>
    <mergeCell ref="D4:K4"/>
    <mergeCell ref="A5:C5"/>
    <mergeCell ref="D5:K5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3FD6C8-3FBA-403D-A03C-DACDFBCF4F66}">
  <sheetPr>
    <tabColor rgb="FFFF0000"/>
  </sheetPr>
  <dimension ref="A1:AB334"/>
  <sheetViews>
    <sheetView topLeftCell="A34" zoomScaleNormal="80" workbookViewId="0">
      <selection activeCell="F23" sqref="F23"/>
    </sheetView>
  </sheetViews>
  <sheetFormatPr defaultColWidth="8.84375" defaultRowHeight="14.6" x14ac:dyDescent="0.4"/>
  <cols>
    <col min="1" max="1" width="10.4609375" customWidth="1"/>
    <col min="2" max="2" width="19.15234375" customWidth="1"/>
    <col min="3" max="3" width="8.3828125" customWidth="1"/>
    <col min="4" max="4" width="10.3828125" customWidth="1"/>
    <col min="5" max="5" width="15" customWidth="1"/>
    <col min="6" max="6" width="10.4609375" customWidth="1"/>
    <col min="7" max="7" width="8.61328125" customWidth="1"/>
    <col min="8" max="8" width="11.15234375" customWidth="1"/>
    <col min="9" max="9" width="11.3828125" customWidth="1"/>
    <col min="10" max="10" width="12.15234375" customWidth="1"/>
    <col min="11" max="13" width="10.84375" customWidth="1"/>
    <col min="14" max="14" width="8.61328125" customWidth="1"/>
    <col min="15" max="15" width="10.61328125" customWidth="1"/>
    <col min="16" max="23" width="10.4609375" customWidth="1"/>
    <col min="24" max="24" width="8.4609375" customWidth="1"/>
    <col min="25" max="27" width="10.4609375" customWidth="1"/>
    <col min="28" max="28" width="15.3828125" customWidth="1"/>
  </cols>
  <sheetData>
    <row r="1" spans="1:28" ht="24" customHeight="1" x14ac:dyDescent="0.4">
      <c r="A1" s="38" t="s">
        <v>51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</row>
    <row r="2" spans="1:28" x14ac:dyDescent="0.4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4">
      <c r="A3" s="12" t="s">
        <v>1</v>
      </c>
      <c r="B3" s="12"/>
      <c r="C3" s="76" t="s">
        <v>126</v>
      </c>
      <c r="D3" s="76"/>
      <c r="E3" s="76"/>
      <c r="F3" s="76"/>
      <c r="G3" s="76"/>
      <c r="H3" s="76"/>
      <c r="I3" s="76"/>
      <c r="J3" s="13"/>
      <c r="K3" s="13"/>
      <c r="L3" s="13"/>
      <c r="M3" s="13"/>
      <c r="N3" s="13"/>
      <c r="O3" s="1"/>
      <c r="P3" s="1"/>
      <c r="Q3" s="1"/>
      <c r="R3" s="1"/>
      <c r="S3" s="1"/>
      <c r="T3" s="1"/>
      <c r="U3" s="1"/>
    </row>
    <row r="4" spans="1:28" x14ac:dyDescent="0.4">
      <c r="A4" s="12" t="s">
        <v>2</v>
      </c>
      <c r="B4" s="12"/>
      <c r="C4" s="76" t="s">
        <v>125</v>
      </c>
      <c r="D4" s="76"/>
      <c r="E4" s="76"/>
      <c r="F4" s="76"/>
      <c r="G4" s="76"/>
      <c r="H4" s="76"/>
      <c r="I4" s="76"/>
      <c r="J4" s="13"/>
      <c r="K4" s="13"/>
      <c r="L4" s="13"/>
      <c r="M4" s="13"/>
      <c r="N4" s="13"/>
      <c r="O4" s="1"/>
      <c r="P4" s="1"/>
      <c r="Q4" s="1"/>
      <c r="R4" s="1"/>
      <c r="S4" s="1"/>
      <c r="T4" s="1"/>
      <c r="U4" s="1"/>
    </row>
    <row r="5" spans="1:28" x14ac:dyDescent="0.4">
      <c r="A5" s="57" t="s">
        <v>3</v>
      </c>
      <c r="B5" s="58"/>
      <c r="C5" s="76"/>
      <c r="D5" s="76"/>
      <c r="E5" s="76"/>
      <c r="F5" s="76"/>
      <c r="G5" s="76"/>
      <c r="H5" s="76"/>
      <c r="I5" s="76"/>
      <c r="J5" s="13"/>
      <c r="K5" s="13"/>
      <c r="L5" s="13"/>
      <c r="M5" s="13"/>
      <c r="N5" s="13"/>
      <c r="O5" s="1"/>
      <c r="P5" s="1"/>
      <c r="Q5" s="1"/>
      <c r="R5" s="1"/>
      <c r="S5" s="1"/>
      <c r="T5" s="1"/>
      <c r="U5" s="1"/>
    </row>
    <row r="6" spans="1:28" x14ac:dyDescent="0.4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</row>
    <row r="7" spans="1:28" s="4" customFormat="1" ht="17.25" customHeight="1" x14ac:dyDescent="0.4">
      <c r="A7" s="40" t="s">
        <v>4</v>
      </c>
      <c r="B7" s="54"/>
      <c r="C7" s="54"/>
      <c r="D7" s="54"/>
      <c r="E7" s="54"/>
      <c r="F7" s="41"/>
      <c r="G7" s="6"/>
      <c r="H7" s="86" t="s">
        <v>54</v>
      </c>
      <c r="I7" s="86"/>
      <c r="J7" s="86" t="s">
        <v>57</v>
      </c>
      <c r="K7" s="86"/>
      <c r="L7" s="40" t="s">
        <v>73</v>
      </c>
      <c r="M7" s="41"/>
      <c r="N7" s="6"/>
      <c r="O7" s="86" t="s">
        <v>58</v>
      </c>
      <c r="P7" s="86"/>
      <c r="Q7" s="86"/>
      <c r="R7" s="86"/>
      <c r="S7" s="86" t="s">
        <v>61</v>
      </c>
      <c r="T7" s="86"/>
      <c r="U7" s="86"/>
      <c r="V7" s="86"/>
      <c r="W7" s="86"/>
      <c r="X7" s="6"/>
      <c r="Y7" s="40" t="s">
        <v>19</v>
      </c>
      <c r="Z7" s="54"/>
      <c r="AA7" s="54"/>
      <c r="AB7" s="41"/>
    </row>
    <row r="8" spans="1:28" s="2" customFormat="1" ht="56.25" customHeight="1" x14ac:dyDescent="0.4">
      <c r="A8" s="7" t="s">
        <v>36</v>
      </c>
      <c r="B8" s="7" t="s">
        <v>53</v>
      </c>
      <c r="C8" s="7" t="s">
        <v>52</v>
      </c>
      <c r="D8" s="7" t="s">
        <v>67</v>
      </c>
      <c r="E8" s="7" t="s">
        <v>121</v>
      </c>
      <c r="F8" s="7" t="s">
        <v>68</v>
      </c>
      <c r="G8" s="7" t="s">
        <v>38</v>
      </c>
      <c r="H8" s="7" t="s">
        <v>55</v>
      </c>
      <c r="I8" s="7" t="s">
        <v>56</v>
      </c>
      <c r="J8" s="7" t="s">
        <v>13</v>
      </c>
      <c r="K8" s="7" t="s">
        <v>69</v>
      </c>
      <c r="L8" s="7" t="s">
        <v>13</v>
      </c>
      <c r="M8" s="7" t="s">
        <v>74</v>
      </c>
      <c r="N8" s="7" t="s">
        <v>66</v>
      </c>
      <c r="O8" s="7" t="s">
        <v>59</v>
      </c>
      <c r="P8" s="7" t="s">
        <v>70</v>
      </c>
      <c r="Q8" s="7" t="s">
        <v>71</v>
      </c>
      <c r="R8" s="7" t="s">
        <v>60</v>
      </c>
      <c r="S8" s="7" t="s">
        <v>62</v>
      </c>
      <c r="T8" s="7" t="s">
        <v>70</v>
      </c>
      <c r="U8" s="7" t="s">
        <v>63</v>
      </c>
      <c r="V8" s="7" t="s">
        <v>64</v>
      </c>
      <c r="W8" s="7" t="s">
        <v>69</v>
      </c>
      <c r="X8" s="7" t="s">
        <v>66</v>
      </c>
      <c r="Y8" s="7" t="s">
        <v>72</v>
      </c>
      <c r="Z8" s="7" t="s">
        <v>65</v>
      </c>
      <c r="AA8" s="7" t="s">
        <v>27</v>
      </c>
      <c r="AB8" s="24" t="s">
        <v>28</v>
      </c>
    </row>
    <row r="9" spans="1:28" ht="66.55" customHeight="1" x14ac:dyDescent="0.4">
      <c r="A9" s="39" t="s">
        <v>92</v>
      </c>
      <c r="B9" s="3" t="s">
        <v>95</v>
      </c>
      <c r="C9" s="3" t="s">
        <v>96</v>
      </c>
      <c r="D9" s="3" t="s">
        <v>97</v>
      </c>
      <c r="E9" s="20">
        <v>46828</v>
      </c>
      <c r="F9" s="3" t="s">
        <v>106</v>
      </c>
      <c r="G9" s="5" t="s">
        <v>21</v>
      </c>
      <c r="H9" s="19">
        <v>46174</v>
      </c>
      <c r="I9" s="19">
        <f>H9+14</f>
        <v>46188</v>
      </c>
      <c r="J9" s="19">
        <v>46157</v>
      </c>
      <c r="K9" s="19">
        <f>J9+14</f>
        <v>46171</v>
      </c>
      <c r="L9" s="19">
        <f>I9+21</f>
        <v>46209</v>
      </c>
      <c r="M9" s="19">
        <f>L9+14</f>
        <v>46223</v>
      </c>
      <c r="N9" s="5" t="s">
        <v>21</v>
      </c>
      <c r="O9" s="21" t="s">
        <v>124</v>
      </c>
      <c r="P9" s="21" t="s">
        <v>124</v>
      </c>
      <c r="Q9" s="21" t="s">
        <v>124</v>
      </c>
      <c r="R9" s="21" t="s">
        <v>124</v>
      </c>
      <c r="S9" s="21" t="s">
        <v>124</v>
      </c>
      <c r="T9" s="21" t="s">
        <v>124</v>
      </c>
      <c r="U9" s="21" t="s">
        <v>124</v>
      </c>
      <c r="V9" s="21" t="s">
        <v>124</v>
      </c>
      <c r="W9" s="21" t="s">
        <v>124</v>
      </c>
      <c r="X9" s="5" t="s">
        <v>21</v>
      </c>
      <c r="Y9" s="19">
        <f>M9+21</f>
        <v>46244</v>
      </c>
      <c r="Z9" s="3"/>
      <c r="AA9" s="19">
        <f>Y9+14</f>
        <v>46258</v>
      </c>
      <c r="AB9" s="32">
        <v>46366</v>
      </c>
    </row>
    <row r="10" spans="1:28" ht="17.5" customHeight="1" x14ac:dyDescent="0.4">
      <c r="A10" s="39"/>
      <c r="B10" s="3"/>
      <c r="C10" s="3"/>
      <c r="D10" s="3"/>
      <c r="E10" s="20"/>
      <c r="F10" s="3"/>
      <c r="G10" s="5" t="s">
        <v>22</v>
      </c>
      <c r="H10" s="3"/>
      <c r="I10" s="3"/>
      <c r="J10" s="3"/>
      <c r="K10" s="3"/>
      <c r="L10" s="3"/>
      <c r="M10" s="3"/>
      <c r="N10" s="5" t="s">
        <v>22</v>
      </c>
      <c r="O10" s="5"/>
      <c r="P10" s="3"/>
      <c r="Q10" s="3"/>
      <c r="R10" s="3"/>
      <c r="S10" s="3"/>
      <c r="T10" s="3"/>
      <c r="U10" s="3"/>
      <c r="V10" s="3"/>
      <c r="W10" s="3"/>
      <c r="X10" s="5" t="s">
        <v>22</v>
      </c>
      <c r="Y10" s="3"/>
      <c r="Z10" s="3"/>
      <c r="AA10" s="3"/>
      <c r="AB10" s="32"/>
    </row>
    <row r="11" spans="1:28" ht="17.5" customHeight="1" x14ac:dyDescent="0.4">
      <c r="A11" s="39"/>
      <c r="B11" s="3"/>
      <c r="C11" s="3"/>
      <c r="D11" s="3"/>
      <c r="E11" s="20"/>
      <c r="F11" s="3"/>
      <c r="G11" s="5" t="s">
        <v>23</v>
      </c>
      <c r="H11" s="3"/>
      <c r="I11" s="3"/>
      <c r="J11" s="3"/>
      <c r="K11" s="3"/>
      <c r="L11" s="3"/>
      <c r="M11" s="3"/>
      <c r="N11" s="5" t="s">
        <v>23</v>
      </c>
      <c r="O11" s="5"/>
      <c r="P11" s="3"/>
      <c r="Q11" s="3"/>
      <c r="R11" s="3"/>
      <c r="S11" s="3"/>
      <c r="T11" s="3"/>
      <c r="U11" s="3"/>
      <c r="V11" s="3"/>
      <c r="W11" s="3"/>
      <c r="X11" s="5" t="s">
        <v>23</v>
      </c>
      <c r="Y11" s="3"/>
      <c r="Z11" s="3"/>
      <c r="AA11" s="3"/>
      <c r="AB11" s="32"/>
    </row>
    <row r="12" spans="1:28" ht="44.5" customHeight="1" x14ac:dyDescent="0.4">
      <c r="A12" s="39" t="s">
        <v>92</v>
      </c>
      <c r="B12" s="3" t="s">
        <v>99</v>
      </c>
      <c r="C12" s="3" t="s">
        <v>101</v>
      </c>
      <c r="D12" s="3" t="s">
        <v>100</v>
      </c>
      <c r="E12" s="20">
        <v>117070.30499999999</v>
      </c>
      <c r="F12" s="3" t="s">
        <v>98</v>
      </c>
      <c r="G12" s="5" t="s">
        <v>21</v>
      </c>
      <c r="H12" s="19">
        <v>46174</v>
      </c>
      <c r="I12" s="19">
        <f>H12+14</f>
        <v>46188</v>
      </c>
      <c r="J12" s="19">
        <v>46157</v>
      </c>
      <c r="K12" s="19">
        <f>J12+14</f>
        <v>46171</v>
      </c>
      <c r="L12" s="19">
        <f>I12+21</f>
        <v>46209</v>
      </c>
      <c r="M12" s="19">
        <f>L12+14</f>
        <v>46223</v>
      </c>
      <c r="N12" s="5" t="s">
        <v>21</v>
      </c>
      <c r="O12" s="21">
        <f>L12</f>
        <v>46209</v>
      </c>
      <c r="P12" s="19">
        <f>O12+14</f>
        <v>46223</v>
      </c>
      <c r="Q12" s="19">
        <f>P12+3</f>
        <v>46226</v>
      </c>
      <c r="R12" s="19">
        <f>Q12+42</f>
        <v>46268</v>
      </c>
      <c r="S12" s="19">
        <f>R12+21</f>
        <v>46289</v>
      </c>
      <c r="T12" s="19">
        <f>S12+14</f>
        <v>46303</v>
      </c>
      <c r="U12" s="19">
        <f>T12+14</f>
        <v>46317</v>
      </c>
      <c r="V12" s="19">
        <f>U12+14</f>
        <v>46331</v>
      </c>
      <c r="W12" s="19">
        <f>V12+7</f>
        <v>46338</v>
      </c>
      <c r="X12" s="5" t="s">
        <v>21</v>
      </c>
      <c r="Y12" s="19">
        <f>W12+14</f>
        <v>46352</v>
      </c>
      <c r="Z12" s="3"/>
      <c r="AA12" s="19">
        <f>Y12+14</f>
        <v>46366</v>
      </c>
      <c r="AB12" s="32">
        <v>46548</v>
      </c>
    </row>
    <row r="13" spans="1:28" ht="17.5" customHeight="1" x14ac:dyDescent="0.4">
      <c r="A13" s="39"/>
      <c r="B13" s="3"/>
      <c r="C13" s="3"/>
      <c r="D13" s="3"/>
      <c r="E13" s="20"/>
      <c r="F13" s="3"/>
      <c r="G13" s="5" t="s">
        <v>22</v>
      </c>
      <c r="H13" s="3"/>
      <c r="I13" s="3"/>
      <c r="J13" s="3"/>
      <c r="K13" s="3"/>
      <c r="L13" s="3"/>
      <c r="M13" s="3"/>
      <c r="N13" s="5" t="s">
        <v>22</v>
      </c>
      <c r="O13" s="5"/>
      <c r="P13" s="3"/>
      <c r="Q13" s="3"/>
      <c r="R13" s="3"/>
      <c r="S13" s="3"/>
      <c r="T13" s="3"/>
      <c r="U13" s="3"/>
      <c r="V13" s="3"/>
      <c r="W13" s="3"/>
      <c r="X13" s="5" t="s">
        <v>22</v>
      </c>
      <c r="Y13" s="3"/>
      <c r="Z13" s="3"/>
      <c r="AA13" s="3"/>
      <c r="AB13" s="32"/>
    </row>
    <row r="14" spans="1:28" ht="17.5" customHeight="1" x14ac:dyDescent="0.4">
      <c r="A14" s="39"/>
      <c r="B14" s="3"/>
      <c r="C14" s="3"/>
      <c r="D14" s="3"/>
      <c r="E14" s="20"/>
      <c r="F14" s="3"/>
      <c r="G14" s="5" t="s">
        <v>23</v>
      </c>
      <c r="H14" s="3"/>
      <c r="I14" s="3"/>
      <c r="J14" s="3"/>
      <c r="K14" s="3"/>
      <c r="L14" s="3"/>
      <c r="M14" s="3"/>
      <c r="N14" s="5" t="s">
        <v>23</v>
      </c>
      <c r="O14" s="5"/>
      <c r="P14" s="3"/>
      <c r="Q14" s="3"/>
      <c r="R14" s="3"/>
      <c r="S14" s="3"/>
      <c r="T14" s="3"/>
      <c r="U14" s="3"/>
      <c r="V14" s="3"/>
      <c r="W14" s="3"/>
      <c r="X14" s="5" t="s">
        <v>23</v>
      </c>
      <c r="Y14" s="3"/>
      <c r="Z14" s="3"/>
      <c r="AA14" s="3"/>
      <c r="AB14" s="32"/>
    </row>
    <row r="15" spans="1:28" ht="74.05" hidden="1" customHeight="1" x14ac:dyDescent="0.4">
      <c r="A15" s="39" t="s">
        <v>89</v>
      </c>
      <c r="B15" s="3" t="s">
        <v>102</v>
      </c>
      <c r="C15" s="3" t="s">
        <v>85</v>
      </c>
      <c r="D15" s="3" t="s">
        <v>103</v>
      </c>
      <c r="E15" s="20">
        <v>351211</v>
      </c>
      <c r="F15" s="3" t="s">
        <v>104</v>
      </c>
      <c r="G15" s="5" t="s">
        <v>21</v>
      </c>
      <c r="H15" s="19">
        <v>46113</v>
      </c>
      <c r="I15" s="19">
        <f>H15+14</f>
        <v>46127</v>
      </c>
      <c r="J15" s="19">
        <v>46157</v>
      </c>
      <c r="K15" s="19">
        <f>J15+14</f>
        <v>46171</v>
      </c>
      <c r="L15" s="19">
        <f>I15+21</f>
        <v>46148</v>
      </c>
      <c r="M15" s="19">
        <f>L15+14</f>
        <v>46162</v>
      </c>
      <c r="N15" s="5" t="s">
        <v>21</v>
      </c>
      <c r="O15" s="21">
        <f>L15</f>
        <v>46148</v>
      </c>
      <c r="P15" s="19">
        <f>O15+14</f>
        <v>46162</v>
      </c>
      <c r="Q15" s="19">
        <f>P15+3</f>
        <v>46165</v>
      </c>
      <c r="R15" s="19">
        <f>Q15+42</f>
        <v>46207</v>
      </c>
      <c r="S15" s="19">
        <f>R15+21</f>
        <v>46228</v>
      </c>
      <c r="T15" s="19">
        <f>S15+14</f>
        <v>46242</v>
      </c>
      <c r="U15" s="19">
        <f>T15+14</f>
        <v>46256</v>
      </c>
      <c r="V15" s="19">
        <f>U15+14</f>
        <v>46270</v>
      </c>
      <c r="W15" s="19">
        <f>V15+7</f>
        <v>46277</v>
      </c>
      <c r="X15" s="5" t="s">
        <v>21</v>
      </c>
      <c r="Y15" s="19">
        <f>W15+14</f>
        <v>46291</v>
      </c>
      <c r="Z15" s="3"/>
      <c r="AA15" s="19">
        <f>Y15+14</f>
        <v>46305</v>
      </c>
      <c r="AB15" s="32">
        <v>47036</v>
      </c>
    </row>
    <row r="16" spans="1:28" ht="17.5" hidden="1" customHeight="1" x14ac:dyDescent="0.4">
      <c r="A16" s="39"/>
      <c r="B16" s="3"/>
      <c r="C16" s="3"/>
      <c r="D16" s="3"/>
      <c r="E16" s="20"/>
      <c r="F16" s="3"/>
      <c r="G16" s="5" t="s">
        <v>22</v>
      </c>
      <c r="H16" s="3"/>
      <c r="I16" s="3"/>
      <c r="J16" s="3"/>
      <c r="K16" s="3"/>
      <c r="L16" s="3"/>
      <c r="M16" s="3"/>
      <c r="N16" s="5" t="s">
        <v>22</v>
      </c>
      <c r="O16" s="5"/>
      <c r="P16" s="3"/>
      <c r="Q16" s="3"/>
      <c r="R16" s="3"/>
      <c r="S16" s="3"/>
      <c r="T16" s="3"/>
      <c r="U16" s="3"/>
      <c r="V16" s="3"/>
      <c r="W16" s="3"/>
      <c r="X16" s="5" t="s">
        <v>22</v>
      </c>
      <c r="Y16" s="3"/>
      <c r="Z16" s="3"/>
      <c r="AA16" s="3"/>
      <c r="AB16" s="32"/>
    </row>
    <row r="17" spans="1:28" ht="17.5" hidden="1" customHeight="1" x14ac:dyDescent="0.4">
      <c r="A17" s="39"/>
      <c r="B17" s="3"/>
      <c r="C17" s="3"/>
      <c r="D17" s="3"/>
      <c r="E17" s="20"/>
      <c r="F17" s="3"/>
      <c r="G17" s="5" t="s">
        <v>23</v>
      </c>
      <c r="H17" s="3"/>
      <c r="I17" s="3"/>
      <c r="J17" s="3"/>
      <c r="K17" s="3"/>
      <c r="L17" s="3"/>
      <c r="M17" s="3"/>
      <c r="N17" s="5" t="s">
        <v>23</v>
      </c>
      <c r="O17" s="5"/>
      <c r="P17" s="3"/>
      <c r="Q17" s="3"/>
      <c r="R17" s="3"/>
      <c r="S17" s="3"/>
      <c r="T17" s="3"/>
      <c r="U17" s="3"/>
      <c r="V17" s="3"/>
      <c r="W17" s="3"/>
      <c r="X17" s="5" t="s">
        <v>23</v>
      </c>
      <c r="Y17" s="3"/>
      <c r="Z17" s="3"/>
      <c r="AA17" s="3"/>
      <c r="AB17" s="32"/>
    </row>
    <row r="18" spans="1:28" ht="41.05" customHeight="1" x14ac:dyDescent="0.4">
      <c r="A18" s="39" t="s">
        <v>92</v>
      </c>
      <c r="B18" s="3" t="s">
        <v>105</v>
      </c>
      <c r="C18" s="3" t="s">
        <v>96</v>
      </c>
      <c r="D18" s="3" t="s">
        <v>100</v>
      </c>
      <c r="E18" s="20">
        <v>280969</v>
      </c>
      <c r="F18" s="3" t="s">
        <v>98</v>
      </c>
      <c r="G18" s="5" t="s">
        <v>21</v>
      </c>
      <c r="H18" s="19">
        <v>46218</v>
      </c>
      <c r="I18" s="19">
        <f>H18+14</f>
        <v>46232</v>
      </c>
      <c r="J18" s="19">
        <v>46157</v>
      </c>
      <c r="K18" s="19">
        <f>J18+14</f>
        <v>46171</v>
      </c>
      <c r="L18" s="19">
        <f>I18+21</f>
        <v>46253</v>
      </c>
      <c r="M18" s="19">
        <f>L18+14</f>
        <v>46267</v>
      </c>
      <c r="N18" s="5" t="s">
        <v>21</v>
      </c>
      <c r="O18" s="21" t="s">
        <v>124</v>
      </c>
      <c r="P18" s="21" t="s">
        <v>124</v>
      </c>
      <c r="Q18" s="21" t="s">
        <v>124</v>
      </c>
      <c r="R18" s="21" t="s">
        <v>124</v>
      </c>
      <c r="S18" s="21" t="s">
        <v>124</v>
      </c>
      <c r="T18" s="21" t="s">
        <v>124</v>
      </c>
      <c r="U18" s="21" t="s">
        <v>124</v>
      </c>
      <c r="V18" s="21" t="s">
        <v>124</v>
      </c>
      <c r="W18" s="21" t="s">
        <v>124</v>
      </c>
      <c r="X18" s="5" t="s">
        <v>21</v>
      </c>
      <c r="Y18" s="19">
        <f>M18+21</f>
        <v>46288</v>
      </c>
      <c r="Z18" s="3"/>
      <c r="AA18" s="19">
        <f>Y18+14</f>
        <v>46302</v>
      </c>
      <c r="AB18" s="32">
        <v>47033</v>
      </c>
    </row>
    <row r="19" spans="1:28" ht="17.5" customHeight="1" x14ac:dyDescent="0.4">
      <c r="A19" s="39"/>
      <c r="B19" s="3"/>
      <c r="C19" s="3"/>
      <c r="D19" s="3"/>
      <c r="E19" s="20"/>
      <c r="F19" s="3"/>
      <c r="G19" s="5" t="s">
        <v>22</v>
      </c>
      <c r="H19" s="3"/>
      <c r="I19" s="3"/>
      <c r="J19" s="3"/>
      <c r="K19" s="3"/>
      <c r="L19" s="3"/>
      <c r="M19" s="3"/>
      <c r="N19" s="5" t="s">
        <v>22</v>
      </c>
      <c r="O19" s="5"/>
      <c r="P19" s="3"/>
      <c r="Q19" s="3"/>
      <c r="R19" s="3"/>
      <c r="S19" s="3"/>
      <c r="T19" s="3"/>
      <c r="U19" s="3"/>
      <c r="V19" s="3"/>
      <c r="W19" s="3"/>
      <c r="X19" s="5" t="s">
        <v>22</v>
      </c>
      <c r="Y19" s="3"/>
      <c r="Z19" s="3"/>
      <c r="AA19" s="3"/>
      <c r="AB19" s="32"/>
    </row>
    <row r="20" spans="1:28" ht="17.5" customHeight="1" x14ac:dyDescent="0.4">
      <c r="A20" s="39"/>
      <c r="B20" s="3"/>
      <c r="C20" s="3"/>
      <c r="D20" s="3"/>
      <c r="E20" s="20"/>
      <c r="F20" s="3"/>
      <c r="G20" s="5" t="s">
        <v>23</v>
      </c>
      <c r="H20" s="3"/>
      <c r="I20" s="3"/>
      <c r="J20" s="3"/>
      <c r="K20" s="3"/>
      <c r="L20" s="3"/>
      <c r="M20" s="3"/>
      <c r="N20" s="5" t="s">
        <v>23</v>
      </c>
      <c r="O20" s="5"/>
      <c r="P20" s="3"/>
      <c r="Q20" s="3"/>
      <c r="R20" s="3"/>
      <c r="S20" s="3"/>
      <c r="T20" s="3"/>
      <c r="U20" s="3"/>
      <c r="V20" s="3"/>
      <c r="W20" s="3"/>
      <c r="X20" s="5" t="s">
        <v>23</v>
      </c>
      <c r="Y20" s="3"/>
      <c r="Z20" s="3"/>
      <c r="AA20" s="3"/>
      <c r="AB20" s="32"/>
    </row>
    <row r="21" spans="1:28" ht="61.5" customHeight="1" x14ac:dyDescent="0.4">
      <c r="A21" s="39" t="s">
        <v>92</v>
      </c>
      <c r="B21" s="3" t="s">
        <v>122</v>
      </c>
      <c r="C21" s="3" t="s">
        <v>96</v>
      </c>
      <c r="D21" s="3" t="s">
        <v>100</v>
      </c>
      <c r="E21" s="20">
        <v>46828</v>
      </c>
      <c r="F21" s="3" t="s">
        <v>106</v>
      </c>
      <c r="G21" s="5" t="s">
        <v>21</v>
      </c>
      <c r="H21" s="19">
        <v>46218</v>
      </c>
      <c r="I21" s="19">
        <f>H21+14</f>
        <v>46232</v>
      </c>
      <c r="J21" s="19">
        <v>46157</v>
      </c>
      <c r="K21" s="19">
        <f>J21+14</f>
        <v>46171</v>
      </c>
      <c r="L21" s="19">
        <f>I21+21</f>
        <v>46253</v>
      </c>
      <c r="M21" s="19">
        <f>L21+14</f>
        <v>46267</v>
      </c>
      <c r="N21" s="5" t="s">
        <v>21</v>
      </c>
      <c r="O21" s="21" t="s">
        <v>124</v>
      </c>
      <c r="P21" s="21" t="s">
        <v>124</v>
      </c>
      <c r="Q21" s="21" t="s">
        <v>124</v>
      </c>
      <c r="R21" s="21" t="s">
        <v>124</v>
      </c>
      <c r="S21" s="21" t="s">
        <v>124</v>
      </c>
      <c r="T21" s="21" t="s">
        <v>124</v>
      </c>
      <c r="U21" s="21" t="s">
        <v>124</v>
      </c>
      <c r="V21" s="21" t="s">
        <v>124</v>
      </c>
      <c r="W21" s="21" t="s">
        <v>124</v>
      </c>
      <c r="X21" s="5" t="s">
        <v>21</v>
      </c>
      <c r="Y21" s="19">
        <f>M21+21</f>
        <v>46288</v>
      </c>
      <c r="Z21" s="3"/>
      <c r="AA21" s="19">
        <f>Y21+14</f>
        <v>46302</v>
      </c>
      <c r="AB21" s="32">
        <v>46484</v>
      </c>
    </row>
    <row r="22" spans="1:28" ht="17.5" customHeight="1" x14ac:dyDescent="0.4">
      <c r="A22" s="39"/>
      <c r="B22" s="3"/>
      <c r="C22" s="3"/>
      <c r="D22" s="3"/>
      <c r="E22" s="20"/>
      <c r="F22" s="3"/>
      <c r="G22" s="5" t="s">
        <v>22</v>
      </c>
      <c r="H22" s="3"/>
      <c r="I22" s="3"/>
      <c r="J22" s="3"/>
      <c r="K22" s="3"/>
      <c r="L22" s="3"/>
      <c r="M22" s="3"/>
      <c r="N22" s="5" t="s">
        <v>22</v>
      </c>
      <c r="O22" s="5"/>
      <c r="P22" s="3"/>
      <c r="Q22" s="3"/>
      <c r="R22" s="3"/>
      <c r="S22" s="3"/>
      <c r="T22" s="3"/>
      <c r="U22" s="3"/>
      <c r="V22" s="3"/>
      <c r="W22" s="3"/>
      <c r="X22" s="5" t="s">
        <v>22</v>
      </c>
      <c r="Y22" s="3"/>
      <c r="Z22" s="3"/>
      <c r="AA22" s="3"/>
      <c r="AB22" s="32"/>
    </row>
    <row r="23" spans="1:28" ht="17.5" customHeight="1" x14ac:dyDescent="0.4">
      <c r="A23" s="39"/>
      <c r="B23" s="3"/>
      <c r="C23" s="3"/>
      <c r="D23" s="3"/>
      <c r="E23" s="20"/>
      <c r="F23" s="3"/>
      <c r="G23" s="5" t="s">
        <v>23</v>
      </c>
      <c r="H23" s="3"/>
      <c r="I23" s="3"/>
      <c r="J23" s="3"/>
      <c r="K23" s="3"/>
      <c r="L23" s="3"/>
      <c r="M23" s="3"/>
      <c r="N23" s="5" t="s">
        <v>23</v>
      </c>
      <c r="O23" s="5"/>
      <c r="P23" s="3"/>
      <c r="Q23" s="3"/>
      <c r="R23" s="3"/>
      <c r="S23" s="3"/>
      <c r="T23" s="3"/>
      <c r="U23" s="3"/>
      <c r="V23" s="3"/>
      <c r="W23" s="3"/>
      <c r="X23" s="5" t="s">
        <v>23</v>
      </c>
      <c r="Y23" s="3"/>
      <c r="Z23" s="3"/>
      <c r="AA23" s="3"/>
      <c r="AB23" s="32"/>
    </row>
    <row r="24" spans="1:28" ht="53.05" customHeight="1" x14ac:dyDescent="0.4">
      <c r="A24" s="87" t="s">
        <v>92</v>
      </c>
      <c r="B24" s="22" t="s">
        <v>107</v>
      </c>
      <c r="C24" s="3" t="s">
        <v>96</v>
      </c>
      <c r="D24" s="3" t="s">
        <v>103</v>
      </c>
      <c r="E24" s="20">
        <v>234141</v>
      </c>
      <c r="F24" s="3" t="s">
        <v>98</v>
      </c>
      <c r="G24" s="5" t="s">
        <v>21</v>
      </c>
      <c r="H24" s="19">
        <v>46218</v>
      </c>
      <c r="I24" s="19">
        <f>H24+14</f>
        <v>46232</v>
      </c>
      <c r="J24" s="19">
        <v>46157</v>
      </c>
      <c r="K24" s="19">
        <f>J24+14</f>
        <v>46171</v>
      </c>
      <c r="L24" s="19">
        <f>I24+21</f>
        <v>46253</v>
      </c>
      <c r="M24" s="19">
        <f>L24+14</f>
        <v>46267</v>
      </c>
      <c r="N24" s="5" t="s">
        <v>21</v>
      </c>
      <c r="O24" s="21" t="s">
        <v>124</v>
      </c>
      <c r="P24" s="21" t="s">
        <v>124</v>
      </c>
      <c r="Q24" s="21" t="s">
        <v>124</v>
      </c>
      <c r="R24" s="21" t="s">
        <v>124</v>
      </c>
      <c r="S24" s="21" t="s">
        <v>124</v>
      </c>
      <c r="T24" s="21" t="s">
        <v>124</v>
      </c>
      <c r="U24" s="21" t="s">
        <v>124</v>
      </c>
      <c r="V24" s="21" t="s">
        <v>124</v>
      </c>
      <c r="W24" s="21" t="s">
        <v>124</v>
      </c>
      <c r="X24" s="5" t="s">
        <v>21</v>
      </c>
      <c r="Y24" s="19">
        <f>M24+21</f>
        <v>46288</v>
      </c>
      <c r="Z24" s="3"/>
      <c r="AA24" s="19">
        <f>Y24+14</f>
        <v>46302</v>
      </c>
      <c r="AB24" s="32">
        <v>47036</v>
      </c>
    </row>
    <row r="25" spans="1:28" ht="17.5" customHeight="1" x14ac:dyDescent="0.4">
      <c r="A25" s="71"/>
      <c r="B25" s="3"/>
      <c r="C25" s="3"/>
      <c r="D25" s="3"/>
      <c r="E25" s="20"/>
      <c r="F25" s="3"/>
      <c r="G25" s="5" t="s">
        <v>22</v>
      </c>
      <c r="H25" s="3"/>
      <c r="I25" s="3"/>
      <c r="J25" s="3"/>
      <c r="K25" s="3"/>
      <c r="L25" s="3"/>
      <c r="M25" s="3"/>
      <c r="N25" s="5" t="s">
        <v>22</v>
      </c>
      <c r="O25" s="5"/>
      <c r="P25" s="3"/>
      <c r="Q25" s="3"/>
      <c r="R25" s="3"/>
      <c r="S25" s="3"/>
      <c r="T25" s="3"/>
      <c r="U25" s="3"/>
      <c r="V25" s="3"/>
      <c r="W25" s="3"/>
      <c r="X25" s="5" t="s">
        <v>22</v>
      </c>
      <c r="Y25" s="3"/>
      <c r="Z25" s="3"/>
      <c r="AA25" s="3"/>
      <c r="AB25" s="32"/>
    </row>
    <row r="26" spans="1:28" ht="17.5" customHeight="1" x14ac:dyDescent="0.4">
      <c r="A26" s="72"/>
      <c r="B26" s="3"/>
      <c r="C26" s="3"/>
      <c r="D26" s="3"/>
      <c r="E26" s="20"/>
      <c r="F26" s="3"/>
      <c r="G26" s="5" t="s">
        <v>23</v>
      </c>
      <c r="H26" s="3"/>
      <c r="I26" s="3"/>
      <c r="J26" s="3"/>
      <c r="K26" s="3"/>
      <c r="L26" s="3"/>
      <c r="M26" s="3"/>
      <c r="N26" s="5"/>
      <c r="O26" s="5"/>
      <c r="P26" s="3"/>
      <c r="Q26" s="3"/>
      <c r="R26" s="3"/>
      <c r="S26" s="3"/>
      <c r="T26" s="3"/>
      <c r="U26" s="3"/>
      <c r="V26" s="3"/>
      <c r="W26" s="3"/>
      <c r="X26" s="5"/>
      <c r="Y26" s="3"/>
      <c r="Z26" s="3"/>
      <c r="AA26" s="3"/>
      <c r="AB26" s="32"/>
    </row>
    <row r="27" spans="1:28" ht="61.5" customHeight="1" x14ac:dyDescent="0.4">
      <c r="A27" s="87" t="s">
        <v>92</v>
      </c>
      <c r="B27" s="3" t="s">
        <v>123</v>
      </c>
      <c r="C27" s="3" t="s">
        <v>96</v>
      </c>
      <c r="D27" s="3" t="s">
        <v>100</v>
      </c>
      <c r="E27" s="23">
        <v>105363</v>
      </c>
      <c r="F27" s="3" t="s">
        <v>98</v>
      </c>
      <c r="G27" s="5" t="s">
        <v>21</v>
      </c>
      <c r="H27" s="19">
        <v>46388</v>
      </c>
      <c r="I27" s="19">
        <f>H27+14</f>
        <v>46402</v>
      </c>
      <c r="J27" s="19">
        <v>46157</v>
      </c>
      <c r="K27" s="19">
        <f>J27+14</f>
        <v>46171</v>
      </c>
      <c r="L27" s="19">
        <f>I27+21</f>
        <v>46423</v>
      </c>
      <c r="M27" s="19">
        <f>L27+14</f>
        <v>46437</v>
      </c>
      <c r="N27" s="5" t="s">
        <v>21</v>
      </c>
      <c r="O27" s="21" t="s">
        <v>124</v>
      </c>
      <c r="P27" s="21" t="s">
        <v>124</v>
      </c>
      <c r="Q27" s="21" t="s">
        <v>124</v>
      </c>
      <c r="R27" s="21" t="s">
        <v>124</v>
      </c>
      <c r="S27" s="21" t="s">
        <v>124</v>
      </c>
      <c r="T27" s="21" t="s">
        <v>124</v>
      </c>
      <c r="U27" s="21" t="s">
        <v>124</v>
      </c>
      <c r="V27" s="21" t="s">
        <v>124</v>
      </c>
      <c r="W27" s="21" t="s">
        <v>124</v>
      </c>
      <c r="X27" s="5" t="s">
        <v>21</v>
      </c>
      <c r="Y27" s="19">
        <f>M27+21</f>
        <v>46458</v>
      </c>
      <c r="Z27" s="3"/>
      <c r="AA27" s="19">
        <f>Y27+14</f>
        <v>46472</v>
      </c>
      <c r="AB27" s="32">
        <v>47209</v>
      </c>
    </row>
    <row r="28" spans="1:28" ht="17.5" customHeight="1" x14ac:dyDescent="0.4">
      <c r="A28" s="71"/>
      <c r="B28" s="3"/>
      <c r="C28" s="3"/>
      <c r="D28" s="3"/>
      <c r="E28" s="20"/>
      <c r="F28" s="3"/>
      <c r="G28" s="5" t="s">
        <v>22</v>
      </c>
      <c r="H28" s="3"/>
      <c r="I28" s="3"/>
      <c r="J28" s="3"/>
      <c r="K28" s="3"/>
      <c r="L28" s="3"/>
      <c r="M28" s="3"/>
      <c r="N28" s="5" t="s">
        <v>22</v>
      </c>
      <c r="O28" s="5"/>
      <c r="P28" s="3"/>
      <c r="Q28" s="3"/>
      <c r="R28" s="3"/>
      <c r="S28" s="3"/>
      <c r="T28" s="3"/>
      <c r="U28" s="3"/>
      <c r="V28" s="3"/>
      <c r="W28" s="3"/>
      <c r="X28" s="5" t="s">
        <v>22</v>
      </c>
      <c r="Y28" s="3"/>
      <c r="Z28" s="3"/>
      <c r="AA28" s="3"/>
      <c r="AB28" s="32"/>
    </row>
    <row r="29" spans="1:28" ht="17.5" customHeight="1" x14ac:dyDescent="0.4">
      <c r="A29" s="72"/>
      <c r="B29" s="3"/>
      <c r="C29" s="3"/>
      <c r="D29" s="3"/>
      <c r="E29" s="20"/>
      <c r="F29" s="3"/>
      <c r="G29" s="5" t="s">
        <v>23</v>
      </c>
      <c r="H29" s="3"/>
      <c r="I29" s="3"/>
      <c r="J29" s="3"/>
      <c r="K29" s="3"/>
      <c r="L29" s="3"/>
      <c r="M29" s="3"/>
      <c r="N29" s="5" t="s">
        <v>23</v>
      </c>
      <c r="O29" s="5"/>
      <c r="P29" s="3"/>
      <c r="Q29" s="3"/>
      <c r="R29" s="3"/>
      <c r="S29" s="3"/>
      <c r="T29" s="3"/>
      <c r="U29" s="3"/>
      <c r="V29" s="3"/>
      <c r="W29" s="3"/>
      <c r="X29" s="5" t="s">
        <v>23</v>
      </c>
      <c r="Y29" s="3"/>
      <c r="Z29" s="3"/>
      <c r="AA29" s="3"/>
      <c r="AB29" s="32"/>
    </row>
    <row r="30" spans="1:28" ht="79" hidden="1" customHeight="1" x14ac:dyDescent="0.4">
      <c r="A30" s="71" t="s">
        <v>89</v>
      </c>
      <c r="B30" s="3" t="s">
        <v>108</v>
      </c>
      <c r="C30" s="3" t="s">
        <v>85</v>
      </c>
      <c r="D30" s="3" t="s">
        <v>100</v>
      </c>
      <c r="E30" s="20">
        <v>117070</v>
      </c>
      <c r="F30" s="3" t="s">
        <v>104</v>
      </c>
      <c r="G30" s="5" t="s">
        <v>21</v>
      </c>
      <c r="H30" s="19">
        <v>46388</v>
      </c>
      <c r="I30" s="19">
        <f>H30+14</f>
        <v>46402</v>
      </c>
      <c r="J30" s="19">
        <v>46157</v>
      </c>
      <c r="K30" s="19">
        <f>J30+14</f>
        <v>46171</v>
      </c>
      <c r="L30" s="19">
        <f>I30+21</f>
        <v>46423</v>
      </c>
      <c r="M30" s="19">
        <f>L30+14</f>
        <v>46437</v>
      </c>
      <c r="N30" s="5" t="s">
        <v>21</v>
      </c>
      <c r="O30" s="21">
        <f>L30</f>
        <v>46423</v>
      </c>
      <c r="P30" s="19">
        <f>O30+14</f>
        <v>46437</v>
      </c>
      <c r="Q30" s="19">
        <f>P30+3</f>
        <v>46440</v>
      </c>
      <c r="R30" s="19">
        <f>Q30+42</f>
        <v>46482</v>
      </c>
      <c r="S30" s="19">
        <f>R30+21</f>
        <v>46503</v>
      </c>
      <c r="T30" s="19">
        <f>S30+14</f>
        <v>46517</v>
      </c>
      <c r="U30" s="19">
        <f>T30+14</f>
        <v>46531</v>
      </c>
      <c r="V30" s="19">
        <f>U30+14</f>
        <v>46545</v>
      </c>
      <c r="W30" s="19">
        <f>V30+7</f>
        <v>46552</v>
      </c>
      <c r="X30" s="5" t="s">
        <v>21</v>
      </c>
      <c r="Y30" s="19">
        <f>W30+14</f>
        <v>46566</v>
      </c>
      <c r="Z30" s="3"/>
      <c r="AA30" s="19">
        <f>Y30+14</f>
        <v>46580</v>
      </c>
      <c r="AB30" s="32" t="s">
        <v>164</v>
      </c>
    </row>
    <row r="31" spans="1:28" ht="17.5" hidden="1" customHeight="1" x14ac:dyDescent="0.4">
      <c r="A31" s="71"/>
      <c r="B31" s="3"/>
      <c r="C31" s="3"/>
      <c r="D31" s="3"/>
      <c r="E31" s="20"/>
      <c r="F31" s="3"/>
      <c r="G31" s="5" t="s">
        <v>22</v>
      </c>
      <c r="H31" s="3"/>
      <c r="I31" s="3"/>
      <c r="J31" s="3"/>
      <c r="K31" s="3"/>
      <c r="L31" s="3"/>
      <c r="M31" s="3"/>
      <c r="N31" s="5" t="s">
        <v>22</v>
      </c>
      <c r="O31" s="5"/>
      <c r="P31" s="3"/>
      <c r="Q31" s="3"/>
      <c r="R31" s="3"/>
      <c r="S31" s="3"/>
      <c r="T31" s="3"/>
      <c r="U31" s="3"/>
      <c r="V31" s="3"/>
      <c r="W31" s="3"/>
      <c r="X31" s="5" t="s">
        <v>22</v>
      </c>
      <c r="Y31" s="3"/>
      <c r="Z31" s="3"/>
      <c r="AA31" s="3"/>
      <c r="AB31" s="32"/>
    </row>
    <row r="32" spans="1:28" ht="17.5" hidden="1" customHeight="1" x14ac:dyDescent="0.4">
      <c r="A32" s="72"/>
      <c r="B32" s="3"/>
      <c r="C32" s="3"/>
      <c r="D32" s="3"/>
      <c r="E32" s="20"/>
      <c r="F32" s="3"/>
      <c r="G32" s="5" t="s">
        <v>23</v>
      </c>
      <c r="H32" s="3"/>
      <c r="I32" s="3"/>
      <c r="J32" s="3"/>
      <c r="K32" s="3"/>
      <c r="L32" s="3"/>
      <c r="M32" s="3"/>
      <c r="N32" s="5" t="s">
        <v>23</v>
      </c>
      <c r="O32" s="5"/>
      <c r="P32" s="3"/>
      <c r="Q32" s="3"/>
      <c r="R32" s="3"/>
      <c r="S32" s="3"/>
      <c r="T32" s="3"/>
      <c r="U32" s="3"/>
      <c r="V32" s="3"/>
      <c r="W32" s="3"/>
      <c r="X32" s="5"/>
      <c r="Y32" s="3"/>
      <c r="Z32" s="3"/>
      <c r="AA32" s="3"/>
      <c r="AB32" s="32"/>
    </row>
    <row r="33" spans="1:28" ht="55.5" customHeight="1" x14ac:dyDescent="0.4">
      <c r="A33" s="39" t="s">
        <v>92</v>
      </c>
      <c r="B33" s="3" t="s">
        <v>109</v>
      </c>
      <c r="C33" s="3" t="s">
        <v>101</v>
      </c>
      <c r="D33" s="3" t="s">
        <v>100</v>
      </c>
      <c r="E33" s="20">
        <v>78047</v>
      </c>
      <c r="F33" s="3" t="s">
        <v>106</v>
      </c>
      <c r="G33" s="5" t="s">
        <v>21</v>
      </c>
      <c r="H33" s="19">
        <v>46174</v>
      </c>
      <c r="I33" s="19">
        <f>H33+14</f>
        <v>46188</v>
      </c>
      <c r="J33" s="19">
        <v>46157</v>
      </c>
      <c r="K33" s="19">
        <f>J33+14</f>
        <v>46171</v>
      </c>
      <c r="L33" s="19">
        <f>I33+21</f>
        <v>46209</v>
      </c>
      <c r="M33" s="19">
        <f>L33+14</f>
        <v>46223</v>
      </c>
      <c r="N33" s="5" t="s">
        <v>21</v>
      </c>
      <c r="O33" s="21">
        <f>L33</f>
        <v>46209</v>
      </c>
      <c r="P33" s="19">
        <f>O33+14</f>
        <v>46223</v>
      </c>
      <c r="Q33" s="19">
        <f>P33+3</f>
        <v>46226</v>
      </c>
      <c r="R33" s="19">
        <f>Q33+42</f>
        <v>46268</v>
      </c>
      <c r="S33" s="19">
        <f>R33+21</f>
        <v>46289</v>
      </c>
      <c r="T33" s="19">
        <f>S33+14</f>
        <v>46303</v>
      </c>
      <c r="U33" s="19">
        <f>T33+14</f>
        <v>46317</v>
      </c>
      <c r="V33" s="19">
        <f>U33+14</f>
        <v>46331</v>
      </c>
      <c r="W33" s="19">
        <f>V33+7</f>
        <v>46338</v>
      </c>
      <c r="X33" s="5" t="s">
        <v>21</v>
      </c>
      <c r="Y33" s="19">
        <f>W33+14</f>
        <v>46352</v>
      </c>
      <c r="Z33" s="3"/>
      <c r="AA33" s="19">
        <f>Y33+14</f>
        <v>46366</v>
      </c>
      <c r="AB33" s="32">
        <v>46539</v>
      </c>
    </row>
    <row r="34" spans="1:28" ht="17.5" customHeight="1" x14ac:dyDescent="0.4">
      <c r="A34" s="39"/>
      <c r="B34" s="3"/>
      <c r="C34" s="3"/>
      <c r="D34" s="3"/>
      <c r="E34" s="20"/>
      <c r="F34" s="3"/>
      <c r="G34" s="5" t="s">
        <v>22</v>
      </c>
      <c r="H34" s="3"/>
      <c r="I34" s="3"/>
      <c r="J34" s="3"/>
      <c r="K34" s="3"/>
      <c r="L34" s="3"/>
      <c r="M34" s="3"/>
      <c r="N34" s="5" t="s">
        <v>22</v>
      </c>
      <c r="O34" s="5"/>
      <c r="P34" s="3"/>
      <c r="Q34" s="3"/>
      <c r="R34" s="3"/>
      <c r="S34" s="3"/>
      <c r="T34" s="3"/>
      <c r="U34" s="3"/>
      <c r="V34" s="3"/>
      <c r="W34" s="3"/>
      <c r="X34" s="5" t="s">
        <v>22</v>
      </c>
      <c r="Y34" s="3"/>
      <c r="Z34" s="3"/>
      <c r="AA34" s="3"/>
      <c r="AB34" s="32"/>
    </row>
    <row r="35" spans="1:28" ht="17.5" customHeight="1" x14ac:dyDescent="0.4">
      <c r="A35" s="39"/>
      <c r="B35" s="3"/>
      <c r="C35" s="3"/>
      <c r="D35" s="3"/>
      <c r="E35" s="20"/>
      <c r="F35" s="3"/>
      <c r="G35" s="5" t="s">
        <v>23</v>
      </c>
      <c r="H35" s="3"/>
      <c r="I35" s="3"/>
      <c r="J35" s="3"/>
      <c r="K35" s="3"/>
      <c r="L35" s="3"/>
      <c r="M35" s="3"/>
      <c r="N35" s="5" t="s">
        <v>23</v>
      </c>
      <c r="O35" s="5"/>
      <c r="P35" s="3"/>
      <c r="Q35" s="3"/>
      <c r="R35" s="3"/>
      <c r="S35" s="3"/>
      <c r="T35" s="3"/>
      <c r="U35" s="3"/>
      <c r="V35" s="3"/>
      <c r="W35" s="3"/>
      <c r="X35" s="5" t="s">
        <v>23</v>
      </c>
      <c r="Y35" s="3"/>
      <c r="Z35" s="3"/>
      <c r="AA35" s="3"/>
      <c r="AB35" s="32"/>
    </row>
    <row r="36" spans="1:28" ht="61.5" customHeight="1" x14ac:dyDescent="0.4">
      <c r="A36" s="39" t="s">
        <v>92</v>
      </c>
      <c r="B36" s="17" t="s">
        <v>110</v>
      </c>
      <c r="C36" s="3" t="s">
        <v>111</v>
      </c>
      <c r="D36" s="3" t="s">
        <v>100</v>
      </c>
      <c r="E36" s="20">
        <v>234141</v>
      </c>
      <c r="F36" s="3" t="s">
        <v>98</v>
      </c>
      <c r="G36" s="5" t="s">
        <v>21</v>
      </c>
      <c r="H36" s="19">
        <v>46188</v>
      </c>
      <c r="I36" s="19">
        <f>H36+14</f>
        <v>46202</v>
      </c>
      <c r="J36" s="19">
        <v>46157</v>
      </c>
      <c r="K36" s="19">
        <f>J36+14</f>
        <v>46171</v>
      </c>
      <c r="L36" s="19">
        <f>I36+21</f>
        <v>46223</v>
      </c>
      <c r="M36" s="19">
        <f>L36+14</f>
        <v>46237</v>
      </c>
      <c r="N36" s="5" t="s">
        <v>21</v>
      </c>
      <c r="O36" s="21">
        <f>L36</f>
        <v>46223</v>
      </c>
      <c r="P36" s="19">
        <f>O36+14</f>
        <v>46237</v>
      </c>
      <c r="Q36" s="19">
        <f>P36+3</f>
        <v>46240</v>
      </c>
      <c r="R36" s="19">
        <f>Q36+42</f>
        <v>46282</v>
      </c>
      <c r="S36" s="19">
        <f>R36+21</f>
        <v>46303</v>
      </c>
      <c r="T36" s="19">
        <f>S36+14</f>
        <v>46317</v>
      </c>
      <c r="U36" s="19">
        <f>T36+14</f>
        <v>46331</v>
      </c>
      <c r="V36" s="19">
        <f>U36+14</f>
        <v>46345</v>
      </c>
      <c r="W36" s="19">
        <f>V36+7</f>
        <v>46352</v>
      </c>
      <c r="X36" s="5" t="s">
        <v>21</v>
      </c>
      <c r="Y36" s="19">
        <f>W36+14</f>
        <v>46366</v>
      </c>
      <c r="Z36" s="3"/>
      <c r="AA36" s="19">
        <f>Y36+14</f>
        <v>46380</v>
      </c>
      <c r="AB36" s="32" t="s">
        <v>165</v>
      </c>
    </row>
    <row r="37" spans="1:28" ht="17.5" customHeight="1" x14ac:dyDescent="0.4">
      <c r="A37" s="39"/>
      <c r="B37" s="3"/>
      <c r="C37" s="3"/>
      <c r="D37" s="3"/>
      <c r="E37" s="20"/>
      <c r="F37" s="3"/>
      <c r="G37" s="5" t="s">
        <v>22</v>
      </c>
      <c r="H37" s="3"/>
      <c r="I37" s="3"/>
      <c r="J37" s="3"/>
      <c r="K37" s="3"/>
      <c r="L37" s="3"/>
      <c r="M37" s="3"/>
      <c r="N37" s="5" t="s">
        <v>22</v>
      </c>
      <c r="O37" s="5"/>
      <c r="P37" s="3"/>
      <c r="Q37" s="3"/>
      <c r="R37" s="3"/>
      <c r="S37" s="3"/>
      <c r="T37" s="3"/>
      <c r="U37" s="3"/>
      <c r="V37" s="3"/>
      <c r="W37" s="3"/>
      <c r="X37" s="5" t="s">
        <v>22</v>
      </c>
      <c r="Y37" s="3"/>
      <c r="Z37" s="3"/>
      <c r="AA37" s="3"/>
      <c r="AB37" s="32"/>
    </row>
    <row r="38" spans="1:28" ht="17.5" customHeight="1" x14ac:dyDescent="0.4">
      <c r="A38" s="39"/>
      <c r="B38" s="18"/>
      <c r="C38" s="3"/>
      <c r="D38" s="3"/>
      <c r="E38" s="20"/>
      <c r="F38" s="3"/>
      <c r="G38" s="5" t="s">
        <v>23</v>
      </c>
      <c r="H38" s="3"/>
      <c r="I38" s="3"/>
      <c r="J38" s="3"/>
      <c r="K38" s="3"/>
      <c r="L38" s="3"/>
      <c r="M38" s="3"/>
      <c r="N38" s="5" t="s">
        <v>23</v>
      </c>
      <c r="O38" s="5"/>
      <c r="P38" s="3"/>
      <c r="Q38" s="3"/>
      <c r="R38" s="3"/>
      <c r="S38" s="3"/>
      <c r="T38" s="3"/>
      <c r="U38" s="3"/>
      <c r="V38" s="3"/>
      <c r="W38" s="3"/>
      <c r="X38" s="5" t="s">
        <v>23</v>
      </c>
      <c r="Y38" s="3"/>
      <c r="Z38" s="3"/>
      <c r="AA38" s="3"/>
      <c r="AB38" s="32"/>
    </row>
    <row r="39" spans="1:28" ht="51" customHeight="1" x14ac:dyDescent="0.4">
      <c r="A39" s="39" t="s">
        <v>92</v>
      </c>
      <c r="B39" s="3" t="s">
        <v>112</v>
      </c>
      <c r="C39" s="3" t="s">
        <v>96</v>
      </c>
      <c r="D39" s="3" t="s">
        <v>103</v>
      </c>
      <c r="E39" s="20">
        <v>280969</v>
      </c>
      <c r="F39" s="3" t="s">
        <v>98</v>
      </c>
      <c r="G39" s="5" t="s">
        <v>21</v>
      </c>
      <c r="H39" s="19">
        <v>45978</v>
      </c>
      <c r="I39" s="19">
        <f>H39+14</f>
        <v>45992</v>
      </c>
      <c r="J39" s="19">
        <v>46157</v>
      </c>
      <c r="K39" s="19">
        <f>J39+14</f>
        <v>46171</v>
      </c>
      <c r="L39" s="19">
        <f>I39+21</f>
        <v>46013</v>
      </c>
      <c r="M39" s="19">
        <f>L39+14</f>
        <v>46027</v>
      </c>
      <c r="N39" s="5" t="s">
        <v>21</v>
      </c>
      <c r="O39" s="21" t="s">
        <v>124</v>
      </c>
      <c r="P39" s="21" t="s">
        <v>124</v>
      </c>
      <c r="Q39" s="21" t="s">
        <v>124</v>
      </c>
      <c r="R39" s="21" t="s">
        <v>124</v>
      </c>
      <c r="S39" s="21" t="s">
        <v>124</v>
      </c>
      <c r="T39" s="21" t="s">
        <v>124</v>
      </c>
      <c r="U39" s="21" t="s">
        <v>124</v>
      </c>
      <c r="V39" s="21" t="s">
        <v>124</v>
      </c>
      <c r="W39" s="21" t="s">
        <v>124</v>
      </c>
      <c r="X39" s="5" t="s">
        <v>21</v>
      </c>
      <c r="Y39" s="19">
        <f>M39+21</f>
        <v>46048</v>
      </c>
      <c r="Z39" s="3"/>
      <c r="AA39" s="19">
        <f>Y39+14</f>
        <v>46062</v>
      </c>
      <c r="AB39" s="32">
        <v>46784</v>
      </c>
    </row>
    <row r="40" spans="1:28" ht="17.5" customHeight="1" x14ac:dyDescent="0.4">
      <c r="A40" s="39"/>
      <c r="B40" s="3"/>
      <c r="C40" s="3"/>
      <c r="D40" s="3"/>
      <c r="E40" s="20"/>
      <c r="F40" s="3"/>
      <c r="G40" s="5" t="s">
        <v>22</v>
      </c>
      <c r="H40" s="3"/>
      <c r="I40" s="3"/>
      <c r="J40" s="3"/>
      <c r="K40" s="3"/>
      <c r="L40" s="3"/>
      <c r="M40" s="3"/>
      <c r="N40" s="5" t="s">
        <v>22</v>
      </c>
      <c r="O40" s="5"/>
      <c r="P40" s="3"/>
      <c r="Q40" s="3"/>
      <c r="R40" s="3"/>
      <c r="S40" s="3"/>
      <c r="T40" s="3"/>
      <c r="U40" s="3"/>
      <c r="V40" s="3"/>
      <c r="W40" s="3"/>
      <c r="X40" s="5" t="s">
        <v>22</v>
      </c>
      <c r="Y40" s="3"/>
      <c r="Z40" s="3"/>
      <c r="AA40" s="3"/>
      <c r="AB40" s="32"/>
    </row>
    <row r="41" spans="1:28" ht="17.5" customHeight="1" x14ac:dyDescent="0.4">
      <c r="A41" s="39"/>
      <c r="B41" s="3"/>
      <c r="C41" s="3"/>
      <c r="D41" s="3"/>
      <c r="E41" s="20"/>
      <c r="F41" s="3"/>
      <c r="G41" s="5" t="s">
        <v>23</v>
      </c>
      <c r="H41" s="3"/>
      <c r="I41" s="3"/>
      <c r="J41" s="3"/>
      <c r="K41" s="3"/>
      <c r="L41" s="3"/>
      <c r="M41" s="3"/>
      <c r="N41" s="5" t="s">
        <v>23</v>
      </c>
      <c r="O41" s="5"/>
      <c r="P41" s="3"/>
      <c r="Q41" s="3"/>
      <c r="R41" s="3"/>
      <c r="S41" s="3"/>
      <c r="T41" s="3"/>
      <c r="U41" s="3"/>
      <c r="V41" s="3"/>
      <c r="W41" s="3"/>
      <c r="X41" s="5" t="s">
        <v>23</v>
      </c>
      <c r="Y41" s="3"/>
      <c r="Z41" s="3"/>
      <c r="AA41" s="3"/>
      <c r="AB41" s="32"/>
    </row>
    <row r="42" spans="1:28" ht="72.45" hidden="1" customHeight="1" x14ac:dyDescent="0.4">
      <c r="A42" s="39" t="s">
        <v>89</v>
      </c>
      <c r="B42" s="3" t="s">
        <v>113</v>
      </c>
      <c r="C42" s="3" t="s">
        <v>85</v>
      </c>
      <c r="D42" s="3" t="s">
        <v>100</v>
      </c>
      <c r="E42" s="20">
        <v>163898.427</v>
      </c>
      <c r="F42" s="3" t="s">
        <v>104</v>
      </c>
      <c r="G42" s="5" t="s">
        <v>21</v>
      </c>
      <c r="H42" s="3" t="s">
        <v>86</v>
      </c>
      <c r="I42" s="19">
        <f>H42+14</f>
        <v>46202</v>
      </c>
      <c r="J42" s="19">
        <v>46157</v>
      </c>
      <c r="K42" s="19">
        <f>J42+14</f>
        <v>46171</v>
      </c>
      <c r="L42" s="19">
        <f>I42+21</f>
        <v>46223</v>
      </c>
      <c r="M42" s="19">
        <f>L42+14</f>
        <v>46237</v>
      </c>
      <c r="N42" s="5" t="s">
        <v>21</v>
      </c>
      <c r="O42" s="21">
        <f>L42</f>
        <v>46223</v>
      </c>
      <c r="P42" s="19">
        <f>O42+14</f>
        <v>46237</v>
      </c>
      <c r="Q42" s="19">
        <f>P42+3</f>
        <v>46240</v>
      </c>
      <c r="R42" s="19">
        <f>Q42+42</f>
        <v>46282</v>
      </c>
      <c r="S42" s="19">
        <f>R42+21</f>
        <v>46303</v>
      </c>
      <c r="T42" s="19">
        <f>S42+14</f>
        <v>46317</v>
      </c>
      <c r="U42" s="19">
        <f>T42+14</f>
        <v>46331</v>
      </c>
      <c r="V42" s="19">
        <f>U42+14</f>
        <v>46345</v>
      </c>
      <c r="W42" s="19">
        <f>V42+7</f>
        <v>46352</v>
      </c>
      <c r="X42" s="5" t="s">
        <v>21</v>
      </c>
      <c r="Y42" s="19">
        <f>W42+14</f>
        <v>46366</v>
      </c>
      <c r="Z42" s="3"/>
      <c r="AA42" s="19">
        <f>Y42+14</f>
        <v>46380</v>
      </c>
      <c r="AB42" s="32">
        <v>46722</v>
      </c>
    </row>
    <row r="43" spans="1:28" ht="17.5" hidden="1" customHeight="1" x14ac:dyDescent="0.4">
      <c r="A43" s="39"/>
      <c r="B43" s="3"/>
      <c r="C43" s="3"/>
      <c r="D43" s="3"/>
      <c r="E43" s="20"/>
      <c r="F43" s="3"/>
      <c r="G43" s="5" t="s">
        <v>22</v>
      </c>
      <c r="H43" s="3"/>
      <c r="I43" s="3"/>
      <c r="J43" s="3"/>
      <c r="K43" s="3"/>
      <c r="L43" s="3"/>
      <c r="M43" s="3"/>
      <c r="N43" s="5" t="s">
        <v>22</v>
      </c>
      <c r="O43" s="5"/>
      <c r="P43" s="3"/>
      <c r="Q43" s="3"/>
      <c r="R43" s="3"/>
      <c r="S43" s="3"/>
      <c r="T43" s="3"/>
      <c r="U43" s="3"/>
      <c r="V43" s="3"/>
      <c r="W43" s="3"/>
      <c r="X43" s="5" t="s">
        <v>22</v>
      </c>
      <c r="Y43" s="3"/>
      <c r="Z43" s="3"/>
      <c r="AA43" s="3"/>
      <c r="AB43" s="32"/>
    </row>
    <row r="44" spans="1:28" ht="17.5" hidden="1" customHeight="1" x14ac:dyDescent="0.4">
      <c r="A44" s="39"/>
      <c r="B44" s="3"/>
      <c r="C44" s="3"/>
      <c r="D44" s="3"/>
      <c r="E44" s="20"/>
      <c r="F44" s="3"/>
      <c r="G44" s="5" t="s">
        <v>23</v>
      </c>
      <c r="H44" s="3"/>
      <c r="I44" s="3"/>
      <c r="J44" s="3"/>
      <c r="K44" s="3"/>
      <c r="L44" s="3"/>
      <c r="M44" s="3"/>
      <c r="N44" s="5" t="s">
        <v>23</v>
      </c>
      <c r="O44" s="5"/>
      <c r="P44" s="3"/>
      <c r="Q44" s="3"/>
      <c r="R44" s="3"/>
      <c r="S44" s="3"/>
      <c r="T44" s="3"/>
      <c r="U44" s="3"/>
      <c r="V44" s="3"/>
      <c r="W44" s="3"/>
      <c r="X44" s="5" t="s">
        <v>23</v>
      </c>
      <c r="Y44" s="3"/>
      <c r="Z44" s="3"/>
      <c r="AA44" s="3"/>
      <c r="AB44" s="32"/>
    </row>
    <row r="45" spans="1:28" ht="124" hidden="1" customHeight="1" x14ac:dyDescent="0.4">
      <c r="A45" s="56" t="s">
        <v>89</v>
      </c>
      <c r="B45" s="17" t="s">
        <v>114</v>
      </c>
      <c r="C45" s="22" t="s">
        <v>111</v>
      </c>
      <c r="D45" s="3" t="s">
        <v>100</v>
      </c>
      <c r="E45" s="20">
        <v>234140.61</v>
      </c>
      <c r="F45" s="22" t="s">
        <v>104</v>
      </c>
      <c r="G45" s="5" t="s">
        <v>21</v>
      </c>
      <c r="H45" s="19">
        <v>46188</v>
      </c>
      <c r="I45" s="19">
        <f>H45+14</f>
        <v>46202</v>
      </c>
      <c r="J45" s="19">
        <v>46157</v>
      </c>
      <c r="K45" s="19">
        <f>J45+14</f>
        <v>46171</v>
      </c>
      <c r="L45" s="19">
        <f>I45+21</f>
        <v>46223</v>
      </c>
      <c r="M45" s="19">
        <f>L45+14</f>
        <v>46237</v>
      </c>
      <c r="N45" s="5" t="s">
        <v>21</v>
      </c>
      <c r="O45" s="21">
        <f>L45</f>
        <v>46223</v>
      </c>
      <c r="P45" s="19">
        <f>O45+14</f>
        <v>46237</v>
      </c>
      <c r="Q45" s="19">
        <f>P45+3</f>
        <v>46240</v>
      </c>
      <c r="R45" s="19">
        <f>Q45+42</f>
        <v>46282</v>
      </c>
      <c r="S45" s="19">
        <f>R45+21</f>
        <v>46303</v>
      </c>
      <c r="T45" s="19">
        <f>S45+14</f>
        <v>46317</v>
      </c>
      <c r="U45" s="19">
        <f>T45+14</f>
        <v>46331</v>
      </c>
      <c r="V45" s="19">
        <f>U45+14</f>
        <v>46345</v>
      </c>
      <c r="W45" s="19">
        <f>V45+7</f>
        <v>46352</v>
      </c>
      <c r="X45" s="5" t="s">
        <v>21</v>
      </c>
      <c r="Y45" s="19">
        <f>W45+14</f>
        <v>46366</v>
      </c>
      <c r="Z45" s="3"/>
      <c r="AA45" s="19">
        <f>Y45+14</f>
        <v>46380</v>
      </c>
      <c r="AB45" s="32">
        <v>47088</v>
      </c>
    </row>
    <row r="46" spans="1:28" ht="17.5" hidden="1" customHeight="1" x14ac:dyDescent="0.4">
      <c r="A46" s="56"/>
      <c r="B46" s="3"/>
      <c r="C46" s="3"/>
      <c r="D46" s="3"/>
      <c r="E46" s="20"/>
      <c r="F46" s="3"/>
      <c r="G46" s="5" t="s">
        <v>22</v>
      </c>
      <c r="H46" s="3"/>
      <c r="I46" s="3"/>
      <c r="J46" s="3"/>
      <c r="K46" s="3"/>
      <c r="L46" s="3"/>
      <c r="M46" s="3"/>
      <c r="N46" s="5" t="s">
        <v>22</v>
      </c>
      <c r="O46" s="5"/>
      <c r="P46" s="3"/>
      <c r="Q46" s="3"/>
      <c r="R46" s="3"/>
      <c r="S46" s="3"/>
      <c r="T46" s="3"/>
      <c r="U46" s="3"/>
      <c r="V46" s="3"/>
      <c r="W46" s="3"/>
      <c r="X46" s="5" t="s">
        <v>22</v>
      </c>
      <c r="Y46" s="3"/>
      <c r="Z46" s="3"/>
      <c r="AA46" s="3"/>
      <c r="AB46" s="32"/>
    </row>
    <row r="47" spans="1:28" ht="17.5" hidden="1" customHeight="1" x14ac:dyDescent="0.4">
      <c r="A47" s="56"/>
      <c r="B47" s="18"/>
      <c r="C47" s="3"/>
      <c r="D47" s="3"/>
      <c r="E47" s="20"/>
      <c r="F47" s="3"/>
      <c r="G47" s="5" t="s">
        <v>23</v>
      </c>
      <c r="H47" s="3"/>
      <c r="I47" s="3"/>
      <c r="J47" s="3"/>
      <c r="K47" s="3"/>
      <c r="L47" s="3"/>
      <c r="M47" s="3"/>
      <c r="N47" s="5" t="s">
        <v>23</v>
      </c>
      <c r="O47" s="5"/>
      <c r="P47" s="3"/>
      <c r="Q47" s="3"/>
      <c r="R47" s="3"/>
      <c r="S47" s="3"/>
      <c r="T47" s="3"/>
      <c r="U47" s="3"/>
      <c r="V47" s="3"/>
      <c r="W47" s="3"/>
      <c r="X47" s="5" t="s">
        <v>23</v>
      </c>
      <c r="Y47" s="3"/>
      <c r="Z47" s="3"/>
      <c r="AA47" s="3"/>
      <c r="AB47" s="32"/>
    </row>
    <row r="48" spans="1:28" ht="61.5" customHeight="1" x14ac:dyDescent="0.4">
      <c r="A48" s="39" t="s">
        <v>92</v>
      </c>
      <c r="B48" s="17" t="s">
        <v>115</v>
      </c>
      <c r="C48" s="3" t="s">
        <v>96</v>
      </c>
      <c r="D48" s="3" t="s">
        <v>100</v>
      </c>
      <c r="E48" s="20">
        <v>78047</v>
      </c>
      <c r="F48" s="3" t="s">
        <v>106</v>
      </c>
      <c r="G48" s="5" t="s">
        <v>21</v>
      </c>
      <c r="H48" s="19">
        <v>46280</v>
      </c>
      <c r="I48" s="19">
        <f>H48+14</f>
        <v>46294</v>
      </c>
      <c r="J48" s="19">
        <v>46157</v>
      </c>
      <c r="K48" s="19">
        <f>J48+14</f>
        <v>46171</v>
      </c>
      <c r="L48" s="19">
        <f>I48+21</f>
        <v>46315</v>
      </c>
      <c r="M48" s="19">
        <f>L48+14</f>
        <v>46329</v>
      </c>
      <c r="N48" s="5" t="s">
        <v>21</v>
      </c>
      <c r="O48" s="21" t="s">
        <v>124</v>
      </c>
      <c r="P48" s="21" t="s">
        <v>124</v>
      </c>
      <c r="Q48" s="21" t="s">
        <v>124</v>
      </c>
      <c r="R48" s="21" t="s">
        <v>124</v>
      </c>
      <c r="S48" s="21" t="s">
        <v>124</v>
      </c>
      <c r="T48" s="21" t="s">
        <v>124</v>
      </c>
      <c r="U48" s="21" t="s">
        <v>124</v>
      </c>
      <c r="V48" s="21" t="s">
        <v>124</v>
      </c>
      <c r="W48" s="21" t="s">
        <v>124</v>
      </c>
      <c r="X48" s="5" t="s">
        <v>21</v>
      </c>
      <c r="Y48" s="19">
        <f>M48+21</f>
        <v>46350</v>
      </c>
      <c r="Z48" s="3"/>
      <c r="AA48" s="19">
        <f>Y48+14</f>
        <v>46364</v>
      </c>
      <c r="AB48" s="32">
        <v>46539</v>
      </c>
    </row>
    <row r="49" spans="1:28" ht="17.5" customHeight="1" x14ac:dyDescent="0.4">
      <c r="A49" s="39"/>
      <c r="B49" s="3"/>
      <c r="C49" s="3"/>
      <c r="D49" s="3"/>
      <c r="E49" s="20"/>
      <c r="F49" s="3"/>
      <c r="G49" s="5" t="s">
        <v>22</v>
      </c>
      <c r="H49" s="3"/>
      <c r="I49" s="3"/>
      <c r="J49" s="3"/>
      <c r="K49" s="3"/>
      <c r="L49" s="3"/>
      <c r="M49" s="3"/>
      <c r="N49" s="5" t="s">
        <v>22</v>
      </c>
      <c r="O49" s="5"/>
      <c r="P49" s="3"/>
      <c r="Q49" s="3"/>
      <c r="R49" s="3"/>
      <c r="S49" s="3"/>
      <c r="T49" s="3"/>
      <c r="U49" s="3"/>
      <c r="V49" s="3"/>
      <c r="W49" s="3"/>
      <c r="X49" s="5" t="s">
        <v>22</v>
      </c>
      <c r="Y49" s="3"/>
      <c r="Z49" s="3"/>
      <c r="AA49" s="3"/>
      <c r="AB49" s="3"/>
    </row>
    <row r="50" spans="1:28" ht="17.5" customHeight="1" x14ac:dyDescent="0.4">
      <c r="A50" s="39"/>
      <c r="B50" s="18"/>
      <c r="C50" s="3"/>
      <c r="D50" s="3"/>
      <c r="E50" s="20"/>
      <c r="F50" s="3"/>
      <c r="G50" s="5" t="s">
        <v>23</v>
      </c>
      <c r="H50" s="3"/>
      <c r="I50" s="3"/>
      <c r="J50" s="3"/>
      <c r="K50" s="3"/>
      <c r="L50" s="3"/>
      <c r="M50" s="3"/>
      <c r="N50" s="5" t="s">
        <v>23</v>
      </c>
      <c r="O50" s="5"/>
      <c r="P50" s="3"/>
      <c r="Q50" s="3"/>
      <c r="R50" s="3"/>
      <c r="S50" s="3"/>
      <c r="T50" s="3"/>
      <c r="U50" s="3"/>
      <c r="V50" s="3"/>
      <c r="W50" s="3"/>
      <c r="X50" s="5" t="s">
        <v>23</v>
      </c>
      <c r="Y50" s="3"/>
      <c r="Z50" s="3"/>
      <c r="AA50" s="3"/>
      <c r="AB50" s="3"/>
    </row>
    <row r="51" spans="1:28" ht="51" customHeight="1" x14ac:dyDescent="0.4">
      <c r="A51" s="39" t="s">
        <v>92</v>
      </c>
      <c r="B51" s="17" t="s">
        <v>116</v>
      </c>
      <c r="C51" s="3" t="s">
        <v>96</v>
      </c>
      <c r="D51" s="22" t="s">
        <v>103</v>
      </c>
      <c r="E51" s="20">
        <v>280968.73100000003</v>
      </c>
      <c r="F51" s="3" t="s">
        <v>98</v>
      </c>
      <c r="G51" s="5" t="s">
        <v>21</v>
      </c>
      <c r="H51" s="19">
        <f>K51+14</f>
        <v>46034</v>
      </c>
      <c r="I51" s="19">
        <f>H51+14</f>
        <v>46048</v>
      </c>
      <c r="J51" s="31">
        <v>46006</v>
      </c>
      <c r="K51" s="19">
        <f>J51+14</f>
        <v>46020</v>
      </c>
      <c r="L51" s="19">
        <f>I51+21</f>
        <v>46069</v>
      </c>
      <c r="M51" s="19">
        <f>L51+14</f>
        <v>46083</v>
      </c>
      <c r="N51" s="5" t="s">
        <v>21</v>
      </c>
      <c r="O51" s="21" t="s">
        <v>124</v>
      </c>
      <c r="P51" s="21" t="s">
        <v>124</v>
      </c>
      <c r="Q51" s="21" t="s">
        <v>124</v>
      </c>
      <c r="R51" s="21" t="s">
        <v>124</v>
      </c>
      <c r="S51" s="21" t="s">
        <v>124</v>
      </c>
      <c r="T51" s="21" t="s">
        <v>124</v>
      </c>
      <c r="U51" s="21" t="s">
        <v>124</v>
      </c>
      <c r="V51" s="21" t="s">
        <v>124</v>
      </c>
      <c r="W51" s="21" t="s">
        <v>124</v>
      </c>
      <c r="X51" s="5" t="s">
        <v>21</v>
      </c>
      <c r="Y51" s="19">
        <f>M51+21</f>
        <v>46104</v>
      </c>
      <c r="Z51" s="3"/>
      <c r="AA51" s="19">
        <f>Y51+14</f>
        <v>46118</v>
      </c>
      <c r="AB51" s="30">
        <f>AA51+1460</f>
        <v>47578</v>
      </c>
    </row>
    <row r="52" spans="1:28" ht="17.5" customHeight="1" x14ac:dyDescent="0.4">
      <c r="A52" s="39"/>
      <c r="B52" s="3"/>
      <c r="C52" s="3"/>
      <c r="D52" s="3"/>
      <c r="E52" s="20"/>
      <c r="F52" s="3"/>
      <c r="G52" s="5" t="s">
        <v>22</v>
      </c>
      <c r="H52" s="3"/>
      <c r="I52" s="3"/>
      <c r="J52" s="3"/>
      <c r="K52" s="3"/>
      <c r="L52" s="3"/>
      <c r="M52" s="3"/>
      <c r="N52" s="5" t="s">
        <v>22</v>
      </c>
      <c r="O52" s="5"/>
      <c r="P52" s="3"/>
      <c r="Q52" s="3"/>
      <c r="R52" s="3"/>
      <c r="S52" s="3"/>
      <c r="T52" s="3"/>
      <c r="U52" s="3"/>
      <c r="V52" s="3"/>
      <c r="W52" s="3"/>
      <c r="X52" s="5" t="s">
        <v>22</v>
      </c>
      <c r="Y52" s="3"/>
      <c r="Z52" s="3"/>
      <c r="AA52" s="3"/>
      <c r="AB52" s="3"/>
    </row>
    <row r="53" spans="1:28" ht="17.5" customHeight="1" x14ac:dyDescent="0.4">
      <c r="A53" s="39"/>
      <c r="B53" s="18"/>
      <c r="C53" s="3"/>
      <c r="D53" s="3"/>
      <c r="E53" s="20"/>
      <c r="F53" s="3"/>
      <c r="G53" s="5" t="s">
        <v>23</v>
      </c>
      <c r="H53" s="3"/>
      <c r="I53" s="3"/>
      <c r="J53" s="3"/>
      <c r="K53" s="3"/>
      <c r="L53" s="3"/>
      <c r="M53" s="3"/>
      <c r="N53" s="5" t="s">
        <v>23</v>
      </c>
      <c r="O53" s="5"/>
      <c r="P53" s="3"/>
      <c r="Q53" s="3"/>
      <c r="R53" s="3"/>
      <c r="S53" s="3"/>
      <c r="T53" s="3"/>
      <c r="U53" s="3"/>
      <c r="V53" s="3"/>
      <c r="W53" s="3"/>
      <c r="X53" s="5" t="s">
        <v>23</v>
      </c>
      <c r="Y53" s="3"/>
      <c r="Z53" s="3"/>
      <c r="AA53" s="3"/>
      <c r="AB53" s="3"/>
    </row>
    <row r="54" spans="1:28" ht="61.5" customHeight="1" x14ac:dyDescent="0.4">
      <c r="A54" s="39" t="s">
        <v>92</v>
      </c>
      <c r="B54" s="17" t="s">
        <v>117</v>
      </c>
      <c r="C54" s="3" t="s">
        <v>96</v>
      </c>
      <c r="D54" s="22" t="s">
        <v>103</v>
      </c>
      <c r="E54" s="20">
        <v>233204</v>
      </c>
      <c r="F54" s="3" t="s">
        <v>98</v>
      </c>
      <c r="G54" s="5" t="s">
        <v>21</v>
      </c>
      <c r="H54" s="19">
        <f>K54+14</f>
        <v>46034</v>
      </c>
      <c r="I54" s="19">
        <f>H54+14</f>
        <v>46048</v>
      </c>
      <c r="J54" s="31">
        <v>46006</v>
      </c>
      <c r="K54" s="19">
        <f>J54+14</f>
        <v>46020</v>
      </c>
      <c r="L54" s="19">
        <f>I54+21</f>
        <v>46069</v>
      </c>
      <c r="M54" s="19">
        <f>L54+14</f>
        <v>46083</v>
      </c>
      <c r="N54" s="5" t="s">
        <v>21</v>
      </c>
      <c r="O54" s="21" t="s">
        <v>124</v>
      </c>
      <c r="P54" s="21" t="s">
        <v>124</v>
      </c>
      <c r="Q54" s="21" t="s">
        <v>124</v>
      </c>
      <c r="R54" s="21" t="s">
        <v>124</v>
      </c>
      <c r="S54" s="21" t="s">
        <v>124</v>
      </c>
      <c r="T54" s="21" t="s">
        <v>124</v>
      </c>
      <c r="U54" s="21" t="s">
        <v>124</v>
      </c>
      <c r="V54" s="21" t="s">
        <v>124</v>
      </c>
      <c r="W54" s="21" t="s">
        <v>124</v>
      </c>
      <c r="X54" s="5" t="s">
        <v>21</v>
      </c>
      <c r="Y54" s="19">
        <f>M54+21</f>
        <v>46104</v>
      </c>
      <c r="Z54" s="3"/>
      <c r="AA54" s="19">
        <f>Y54+14</f>
        <v>46118</v>
      </c>
      <c r="AB54" s="30">
        <f>AA54+1460</f>
        <v>47578</v>
      </c>
    </row>
    <row r="55" spans="1:28" ht="17.5" customHeight="1" x14ac:dyDescent="0.4">
      <c r="A55" s="39"/>
      <c r="B55" s="3"/>
      <c r="C55" s="3"/>
      <c r="D55" s="3"/>
      <c r="E55" s="20"/>
      <c r="F55" s="3"/>
      <c r="G55" s="5" t="s">
        <v>22</v>
      </c>
      <c r="H55" s="3"/>
      <c r="I55" s="3"/>
      <c r="J55" s="3"/>
      <c r="K55" s="3"/>
      <c r="L55" s="3"/>
      <c r="M55" s="3"/>
      <c r="N55" s="5" t="s">
        <v>22</v>
      </c>
      <c r="O55" s="5"/>
      <c r="P55" s="3"/>
      <c r="Q55" s="3"/>
      <c r="R55" s="3"/>
      <c r="S55" s="3"/>
      <c r="T55" s="3"/>
      <c r="U55" s="3"/>
      <c r="V55" s="3"/>
      <c r="W55" s="3"/>
      <c r="X55" s="5" t="s">
        <v>22</v>
      </c>
      <c r="Y55" s="3"/>
      <c r="Z55" s="3"/>
      <c r="AA55" s="3"/>
      <c r="AB55" s="3"/>
    </row>
    <row r="56" spans="1:28" ht="17.5" customHeight="1" x14ac:dyDescent="0.4">
      <c r="A56" s="39"/>
      <c r="B56" s="18"/>
      <c r="C56" s="3"/>
      <c r="D56" s="3"/>
      <c r="E56" s="20"/>
      <c r="F56" s="3"/>
      <c r="G56" s="5" t="s">
        <v>23</v>
      </c>
      <c r="H56" s="3"/>
      <c r="I56" s="3"/>
      <c r="J56" s="3"/>
      <c r="K56" s="3"/>
      <c r="L56" s="3"/>
      <c r="M56" s="3"/>
      <c r="N56" s="5" t="s">
        <v>23</v>
      </c>
      <c r="O56" s="5"/>
      <c r="P56" s="3"/>
      <c r="Q56" s="3"/>
      <c r="R56" s="3"/>
      <c r="S56" s="3"/>
      <c r="T56" s="3"/>
      <c r="U56" s="3"/>
      <c r="V56" s="3"/>
      <c r="W56" s="3"/>
      <c r="X56" s="5" t="s">
        <v>23</v>
      </c>
      <c r="Y56" s="3"/>
      <c r="Z56" s="3"/>
      <c r="AA56" s="3"/>
      <c r="AB56" s="3"/>
    </row>
    <row r="57" spans="1:28" ht="51" customHeight="1" x14ac:dyDescent="0.4">
      <c r="A57" s="39" t="s">
        <v>92</v>
      </c>
      <c r="B57" s="17" t="s">
        <v>166</v>
      </c>
      <c r="C57" s="3" t="s">
        <v>96</v>
      </c>
      <c r="D57" s="22" t="s">
        <v>103</v>
      </c>
      <c r="E57" s="20">
        <v>117070</v>
      </c>
      <c r="F57" s="3" t="s">
        <v>98</v>
      </c>
      <c r="G57" s="5" t="s">
        <v>21</v>
      </c>
      <c r="H57" s="19">
        <f>K57+14</f>
        <v>46034</v>
      </c>
      <c r="I57" s="19">
        <f>H57+14</f>
        <v>46048</v>
      </c>
      <c r="J57" s="31">
        <v>46006</v>
      </c>
      <c r="K57" s="19">
        <f>J57+14</f>
        <v>46020</v>
      </c>
      <c r="L57" s="19">
        <f>I57+21</f>
        <v>46069</v>
      </c>
      <c r="M57" s="19">
        <f>L57+14</f>
        <v>46083</v>
      </c>
      <c r="N57" s="5" t="s">
        <v>21</v>
      </c>
      <c r="O57" s="21" t="s">
        <v>124</v>
      </c>
      <c r="P57" s="21" t="s">
        <v>124</v>
      </c>
      <c r="Q57" s="21" t="s">
        <v>124</v>
      </c>
      <c r="R57" s="21" t="s">
        <v>124</v>
      </c>
      <c r="S57" s="21" t="s">
        <v>124</v>
      </c>
      <c r="T57" s="21" t="s">
        <v>124</v>
      </c>
      <c r="U57" s="21" t="s">
        <v>124</v>
      </c>
      <c r="V57" s="21" t="s">
        <v>124</v>
      </c>
      <c r="W57" s="21" t="s">
        <v>124</v>
      </c>
      <c r="X57" s="5" t="s">
        <v>21</v>
      </c>
      <c r="Y57" s="19">
        <f>M57+21</f>
        <v>46104</v>
      </c>
      <c r="Z57" s="3"/>
      <c r="AA57" s="19">
        <f>Y57+14</f>
        <v>46118</v>
      </c>
      <c r="AB57" s="30">
        <f>AA57+1460</f>
        <v>47578</v>
      </c>
    </row>
    <row r="58" spans="1:28" ht="17.5" customHeight="1" x14ac:dyDescent="0.4">
      <c r="A58" s="39"/>
      <c r="B58" s="3"/>
      <c r="C58" s="3"/>
      <c r="D58" s="3"/>
      <c r="E58" s="20"/>
      <c r="F58" s="3"/>
      <c r="G58" s="5" t="s">
        <v>22</v>
      </c>
      <c r="H58" s="3"/>
      <c r="I58" s="3"/>
      <c r="J58" s="3"/>
      <c r="K58" s="3"/>
      <c r="L58" s="3"/>
      <c r="M58" s="3"/>
      <c r="N58" s="5" t="s">
        <v>22</v>
      </c>
      <c r="O58" s="5"/>
      <c r="P58" s="3"/>
      <c r="Q58" s="3"/>
      <c r="R58" s="3"/>
      <c r="S58" s="3"/>
      <c r="T58" s="3"/>
      <c r="U58" s="3"/>
      <c r="V58" s="3"/>
      <c r="W58" s="3"/>
      <c r="X58" s="5" t="s">
        <v>22</v>
      </c>
      <c r="Y58" s="3"/>
      <c r="Z58" s="3"/>
      <c r="AA58" s="3"/>
      <c r="AB58" s="3"/>
    </row>
    <row r="59" spans="1:28" ht="17.5" customHeight="1" x14ac:dyDescent="0.4">
      <c r="A59" s="39"/>
      <c r="B59" s="18"/>
      <c r="C59" s="3"/>
      <c r="D59" s="3"/>
      <c r="E59" s="20"/>
      <c r="F59" s="3"/>
      <c r="G59" s="5" t="s">
        <v>23</v>
      </c>
      <c r="H59" s="3"/>
      <c r="I59" s="3"/>
      <c r="J59" s="3"/>
      <c r="K59" s="3"/>
      <c r="L59" s="3"/>
      <c r="M59" s="3"/>
      <c r="N59" s="5" t="s">
        <v>23</v>
      </c>
      <c r="O59" s="5"/>
      <c r="P59" s="3"/>
      <c r="Q59" s="3"/>
      <c r="R59" s="3"/>
      <c r="S59" s="3"/>
      <c r="T59" s="3"/>
      <c r="U59" s="3"/>
      <c r="V59" s="3"/>
      <c r="W59" s="3"/>
      <c r="X59" s="5" t="s">
        <v>23</v>
      </c>
      <c r="Y59" s="3"/>
      <c r="Z59" s="3"/>
      <c r="AA59" s="3"/>
      <c r="AB59" s="3"/>
    </row>
    <row r="60" spans="1:28" ht="61.5" customHeight="1" x14ac:dyDescent="0.4">
      <c r="A60" s="39" t="s">
        <v>92</v>
      </c>
      <c r="B60" s="28" t="s">
        <v>119</v>
      </c>
      <c r="C60" s="3" t="s">
        <v>120</v>
      </c>
      <c r="D60" s="3" t="s">
        <v>100</v>
      </c>
      <c r="E60" s="29">
        <v>14048</v>
      </c>
      <c r="F60" s="3" t="s">
        <v>98</v>
      </c>
      <c r="G60" s="5" t="s">
        <v>21</v>
      </c>
      <c r="H60" s="19">
        <v>46343</v>
      </c>
      <c r="I60" s="19">
        <f>H60+14</f>
        <v>46357</v>
      </c>
      <c r="J60" s="31">
        <v>46157</v>
      </c>
      <c r="K60" s="19">
        <f>J60+14</f>
        <v>46171</v>
      </c>
      <c r="L60" s="19">
        <f>I60+21</f>
        <v>46378</v>
      </c>
      <c r="M60" s="19">
        <f>L60+14</f>
        <v>46392</v>
      </c>
      <c r="N60" s="5" t="s">
        <v>21</v>
      </c>
      <c r="O60" s="21">
        <f>L60</f>
        <v>46378</v>
      </c>
      <c r="P60" s="19">
        <f>O60+14</f>
        <v>46392</v>
      </c>
      <c r="Q60" s="19">
        <f>P60+3</f>
        <v>46395</v>
      </c>
      <c r="R60" s="19">
        <f>Q60+42</f>
        <v>46437</v>
      </c>
      <c r="S60" s="19">
        <f>R60+21</f>
        <v>46458</v>
      </c>
      <c r="T60" s="19">
        <f>S60+14</f>
        <v>46472</v>
      </c>
      <c r="U60" s="19">
        <f>T60+14</f>
        <v>46486</v>
      </c>
      <c r="V60" s="19">
        <f>U60+14</f>
        <v>46500</v>
      </c>
      <c r="W60" s="19">
        <f>V60+7</f>
        <v>46507</v>
      </c>
      <c r="X60" s="5" t="s">
        <v>21</v>
      </c>
      <c r="Y60" s="19">
        <f>W60+14</f>
        <v>46521</v>
      </c>
      <c r="Z60" s="3"/>
      <c r="AA60" s="19">
        <f>Y60+14</f>
        <v>46535</v>
      </c>
      <c r="AB60" s="31">
        <f>AA60+365</f>
        <v>46900</v>
      </c>
    </row>
    <row r="61" spans="1:28" ht="17.5" customHeight="1" x14ac:dyDescent="0.4">
      <c r="A61" s="39"/>
      <c r="B61" s="3"/>
      <c r="C61" s="3"/>
      <c r="D61" s="3"/>
      <c r="E61" s="20">
        <v>0</v>
      </c>
      <c r="F61" s="3"/>
      <c r="G61" s="5" t="s">
        <v>22</v>
      </c>
      <c r="H61" s="3"/>
      <c r="I61" s="3"/>
      <c r="J61" s="3"/>
      <c r="K61" s="3"/>
      <c r="L61" s="3"/>
      <c r="M61" s="3"/>
      <c r="N61" s="5" t="s">
        <v>22</v>
      </c>
      <c r="O61" s="5"/>
      <c r="P61" s="3"/>
      <c r="Q61" s="3"/>
      <c r="R61" s="3"/>
      <c r="S61" s="3"/>
      <c r="T61" s="3"/>
      <c r="U61" s="3"/>
      <c r="V61" s="3"/>
      <c r="W61" s="3"/>
      <c r="X61" s="5" t="s">
        <v>22</v>
      </c>
      <c r="Y61" s="3"/>
      <c r="Z61" s="3"/>
      <c r="AA61" s="3"/>
      <c r="AB61" s="3"/>
    </row>
    <row r="62" spans="1:28" ht="17.5" customHeight="1" x14ac:dyDescent="0.4">
      <c r="A62" s="39"/>
      <c r="B62" s="18"/>
      <c r="C62" s="3"/>
      <c r="D62" s="3"/>
      <c r="E62" s="20">
        <v>0</v>
      </c>
      <c r="F62" s="3"/>
      <c r="G62" s="5" t="s">
        <v>23</v>
      </c>
      <c r="H62" s="3"/>
      <c r="I62" s="3"/>
      <c r="J62" s="3"/>
      <c r="K62" s="3"/>
      <c r="L62" s="3"/>
      <c r="M62" s="3"/>
      <c r="N62" s="5" t="s">
        <v>23</v>
      </c>
      <c r="O62" s="5"/>
      <c r="P62" s="3"/>
      <c r="Q62" s="3"/>
      <c r="R62" s="3"/>
      <c r="S62" s="3"/>
      <c r="T62" s="3"/>
      <c r="U62" s="3"/>
      <c r="V62" s="3"/>
      <c r="W62" s="3"/>
      <c r="X62" s="5" t="s">
        <v>23</v>
      </c>
      <c r="Y62" s="3"/>
      <c r="Z62" s="3"/>
      <c r="AA62" s="3"/>
      <c r="AB62" s="3"/>
    </row>
    <row r="63" spans="1:28" ht="17.5" customHeight="1" x14ac:dyDescent="0.4">
      <c r="A63" s="68" t="s">
        <v>24</v>
      </c>
      <c r="B63" s="77"/>
      <c r="C63" s="78"/>
      <c r="D63" s="79"/>
      <c r="E63" s="26">
        <f>SUM(E9:E59)</f>
        <v>2999966.0729999999</v>
      </c>
      <c r="F63" s="73"/>
      <c r="G63" s="9" t="s">
        <v>21</v>
      </c>
      <c r="H63" s="42"/>
      <c r="I63" s="51"/>
      <c r="J63" s="51"/>
      <c r="K63" s="51"/>
      <c r="L63" s="51"/>
      <c r="M63" s="43"/>
      <c r="N63" s="9" t="s">
        <v>21</v>
      </c>
      <c r="O63" s="59"/>
      <c r="P63" s="60"/>
      <c r="Q63" s="60"/>
      <c r="R63" s="60"/>
      <c r="S63" s="60"/>
      <c r="T63" s="60"/>
      <c r="U63" s="60"/>
      <c r="V63" s="60"/>
      <c r="W63" s="61"/>
      <c r="X63" s="9" t="s">
        <v>21</v>
      </c>
      <c r="Y63" s="73"/>
      <c r="Z63" s="8"/>
      <c r="AA63" s="42"/>
      <c r="AB63" s="43"/>
    </row>
    <row r="64" spans="1:28" ht="17.5" customHeight="1" x14ac:dyDescent="0.4">
      <c r="A64" s="69"/>
      <c r="B64" s="80"/>
      <c r="C64" s="81"/>
      <c r="D64" s="82"/>
      <c r="E64" s="8"/>
      <c r="F64" s="74"/>
      <c r="G64" s="9" t="s">
        <v>22</v>
      </c>
      <c r="H64" s="44"/>
      <c r="I64" s="52"/>
      <c r="J64" s="52"/>
      <c r="K64" s="52"/>
      <c r="L64" s="52"/>
      <c r="M64" s="45"/>
      <c r="N64" s="9" t="s">
        <v>22</v>
      </c>
      <c r="O64" s="62"/>
      <c r="P64" s="63"/>
      <c r="Q64" s="63"/>
      <c r="R64" s="63"/>
      <c r="S64" s="63"/>
      <c r="T64" s="63"/>
      <c r="U64" s="63"/>
      <c r="V64" s="63"/>
      <c r="W64" s="64"/>
      <c r="X64" s="9" t="s">
        <v>22</v>
      </c>
      <c r="Y64" s="74"/>
      <c r="Z64" s="8"/>
      <c r="AA64" s="44"/>
      <c r="AB64" s="45"/>
    </row>
    <row r="65" spans="1:28" ht="17.5" customHeight="1" x14ac:dyDescent="0.4">
      <c r="A65" s="70"/>
      <c r="B65" s="83"/>
      <c r="C65" s="84"/>
      <c r="D65" s="85"/>
      <c r="E65" s="8"/>
      <c r="F65" s="75"/>
      <c r="G65" s="9" t="s">
        <v>23</v>
      </c>
      <c r="H65" s="46"/>
      <c r="I65" s="53"/>
      <c r="J65" s="53"/>
      <c r="K65" s="53"/>
      <c r="L65" s="53"/>
      <c r="M65" s="47"/>
      <c r="N65" s="9" t="s">
        <v>23</v>
      </c>
      <c r="O65" s="65"/>
      <c r="P65" s="66"/>
      <c r="Q65" s="66"/>
      <c r="R65" s="66"/>
      <c r="S65" s="66"/>
      <c r="T65" s="66"/>
      <c r="U65" s="66"/>
      <c r="V65" s="66"/>
      <c r="W65" s="67"/>
      <c r="X65" s="9" t="s">
        <v>23</v>
      </c>
      <c r="Y65" s="75"/>
      <c r="Z65" s="8"/>
      <c r="AA65" s="46"/>
      <c r="AB65" s="47"/>
    </row>
    <row r="66" spans="1:28" x14ac:dyDescent="0.4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</row>
    <row r="67" spans="1:28" ht="18" customHeight="1" x14ac:dyDescent="0.4">
      <c r="A67" s="11" t="s">
        <v>29</v>
      </c>
      <c r="B67" s="55" t="s">
        <v>42</v>
      </c>
      <c r="C67" s="55"/>
      <c r="D67" s="55"/>
      <c r="E67" s="55"/>
      <c r="F67" s="55"/>
      <c r="G67" s="55"/>
      <c r="H67" s="55"/>
      <c r="I67" s="55"/>
      <c r="J67" s="55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</row>
    <row r="68" spans="1:28" ht="18" customHeight="1" x14ac:dyDescent="0.4">
      <c r="A68" s="11" t="s">
        <v>31</v>
      </c>
      <c r="B68" s="55" t="s">
        <v>44</v>
      </c>
      <c r="C68" s="55"/>
      <c r="D68" s="55"/>
      <c r="E68" s="55"/>
      <c r="F68" s="55"/>
      <c r="G68" s="55"/>
      <c r="H68" s="55"/>
      <c r="I68" s="55"/>
      <c r="J68" s="55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</row>
    <row r="69" spans="1:28" ht="18" customHeight="1" x14ac:dyDescent="0.4">
      <c r="A69" s="11" t="s">
        <v>32</v>
      </c>
      <c r="B69" s="55" t="s">
        <v>45</v>
      </c>
      <c r="C69" s="55"/>
      <c r="D69" s="55"/>
      <c r="E69" s="55"/>
      <c r="F69" s="55"/>
      <c r="G69" s="55"/>
      <c r="H69" s="55"/>
      <c r="I69" s="55"/>
      <c r="J69" s="55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</row>
    <row r="70" spans="1:28" ht="18" customHeight="1" x14ac:dyDescent="0.4">
      <c r="A70" s="11" t="s">
        <v>33</v>
      </c>
      <c r="B70" s="55" t="s">
        <v>47</v>
      </c>
      <c r="C70" s="55"/>
      <c r="D70" s="55"/>
      <c r="E70" s="55"/>
      <c r="F70" s="55"/>
      <c r="G70" s="55"/>
      <c r="H70" s="55"/>
      <c r="I70" s="55"/>
      <c r="J70" s="55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</row>
    <row r="71" spans="1:28" ht="18" customHeight="1" x14ac:dyDescent="0.4">
      <c r="A71" s="11"/>
      <c r="B71" s="55" t="s">
        <v>46</v>
      </c>
      <c r="C71" s="55"/>
      <c r="D71" s="55"/>
      <c r="E71" s="55"/>
      <c r="F71" s="55"/>
      <c r="G71" s="55"/>
      <c r="H71" s="55"/>
      <c r="I71" s="55"/>
      <c r="J71" s="55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</row>
    <row r="72" spans="1:28" ht="18" customHeight="1" x14ac:dyDescent="0.4">
      <c r="A72" s="11"/>
      <c r="B72" s="55" t="s">
        <v>48</v>
      </c>
      <c r="C72" s="55"/>
      <c r="D72" s="55"/>
      <c r="E72" s="55"/>
      <c r="F72" s="55"/>
      <c r="G72" s="55"/>
      <c r="H72" s="55"/>
      <c r="I72" s="55"/>
      <c r="J72" s="55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</row>
    <row r="73" spans="1:28" ht="18" customHeight="1" x14ac:dyDescent="0.4">
      <c r="A73" s="11" t="s">
        <v>34</v>
      </c>
      <c r="B73" s="55" t="s">
        <v>50</v>
      </c>
      <c r="C73" s="55"/>
      <c r="D73" s="55"/>
      <c r="E73" s="55"/>
      <c r="F73" s="55"/>
      <c r="G73" s="55"/>
      <c r="H73" s="55"/>
      <c r="I73" s="55"/>
      <c r="J73" s="55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</row>
    <row r="74" spans="1:28" x14ac:dyDescent="0.4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</row>
    <row r="75" spans="1:28" x14ac:dyDescent="0.4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</row>
    <row r="76" spans="1:28" x14ac:dyDescent="0.4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</row>
    <row r="77" spans="1:28" x14ac:dyDescent="0.4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</row>
    <row r="78" spans="1:28" x14ac:dyDescent="0.4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</row>
    <row r="79" spans="1:28" x14ac:dyDescent="0.4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</row>
    <row r="80" spans="1:28" x14ac:dyDescent="0.4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</row>
    <row r="81" spans="1:21" x14ac:dyDescent="0.4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</row>
    <row r="82" spans="1:21" x14ac:dyDescent="0.4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</row>
    <row r="83" spans="1:21" x14ac:dyDescent="0.4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</row>
    <row r="84" spans="1:21" x14ac:dyDescent="0.4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</row>
    <row r="85" spans="1:21" x14ac:dyDescent="0.4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</row>
    <row r="86" spans="1:21" x14ac:dyDescent="0.4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</row>
    <row r="87" spans="1:21" x14ac:dyDescent="0.4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</row>
    <row r="88" spans="1:21" x14ac:dyDescent="0.4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</row>
    <row r="89" spans="1:21" x14ac:dyDescent="0.4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</row>
    <row r="90" spans="1:21" x14ac:dyDescent="0.4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</row>
    <row r="91" spans="1:21" x14ac:dyDescent="0.4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</row>
    <row r="92" spans="1:21" x14ac:dyDescent="0.4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</row>
    <row r="93" spans="1:21" x14ac:dyDescent="0.4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</row>
    <row r="94" spans="1:21" x14ac:dyDescent="0.4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</row>
    <row r="95" spans="1:21" x14ac:dyDescent="0.4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</row>
    <row r="96" spans="1:21" x14ac:dyDescent="0.4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</row>
    <row r="97" spans="1:21" x14ac:dyDescent="0.4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</row>
    <row r="98" spans="1:21" x14ac:dyDescent="0.4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</row>
    <row r="99" spans="1:21" x14ac:dyDescent="0.4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</row>
    <row r="100" spans="1:21" x14ac:dyDescent="0.4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</row>
    <row r="101" spans="1:21" x14ac:dyDescent="0.4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</row>
    <row r="102" spans="1:21" x14ac:dyDescent="0.4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</row>
    <row r="103" spans="1:21" x14ac:dyDescent="0.4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</row>
    <row r="104" spans="1:21" x14ac:dyDescent="0.4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</row>
    <row r="105" spans="1:21" x14ac:dyDescent="0.4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</row>
    <row r="106" spans="1:21" x14ac:dyDescent="0.4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</row>
    <row r="107" spans="1:21" x14ac:dyDescent="0.4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</row>
    <row r="108" spans="1:21" x14ac:dyDescent="0.4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</row>
    <row r="109" spans="1:21" x14ac:dyDescent="0.4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</row>
    <row r="110" spans="1:21" x14ac:dyDescent="0.4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</row>
    <row r="111" spans="1:21" x14ac:dyDescent="0.4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</row>
    <row r="112" spans="1:21" x14ac:dyDescent="0.4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</row>
    <row r="113" spans="1:21" x14ac:dyDescent="0.4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</row>
    <row r="114" spans="1:21" x14ac:dyDescent="0.4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</row>
    <row r="115" spans="1:21" x14ac:dyDescent="0.4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</row>
    <row r="116" spans="1:21" x14ac:dyDescent="0.4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</row>
    <row r="117" spans="1:21" x14ac:dyDescent="0.4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</row>
    <row r="118" spans="1:21" x14ac:dyDescent="0.4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</row>
    <row r="119" spans="1:21" x14ac:dyDescent="0.4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</row>
    <row r="120" spans="1:21" x14ac:dyDescent="0.4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</row>
    <row r="121" spans="1:21" x14ac:dyDescent="0.4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</row>
    <row r="122" spans="1:21" x14ac:dyDescent="0.4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</row>
    <row r="123" spans="1:21" x14ac:dyDescent="0.4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</row>
    <row r="124" spans="1:21" x14ac:dyDescent="0.4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</row>
    <row r="125" spans="1:21" x14ac:dyDescent="0.4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</row>
    <row r="126" spans="1:21" x14ac:dyDescent="0.4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</row>
    <row r="127" spans="1:21" x14ac:dyDescent="0.4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</row>
    <row r="128" spans="1:21" x14ac:dyDescent="0.4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</row>
    <row r="129" spans="1:21" x14ac:dyDescent="0.4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</row>
    <row r="130" spans="1:21" x14ac:dyDescent="0.4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</row>
    <row r="131" spans="1:21" x14ac:dyDescent="0.4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</row>
    <row r="132" spans="1:21" x14ac:dyDescent="0.4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</row>
    <row r="133" spans="1:21" x14ac:dyDescent="0.4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</row>
    <row r="134" spans="1:21" x14ac:dyDescent="0.4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</row>
    <row r="135" spans="1:21" x14ac:dyDescent="0.4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</row>
    <row r="136" spans="1:21" x14ac:dyDescent="0.4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</row>
    <row r="137" spans="1:21" x14ac:dyDescent="0.4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</row>
    <row r="138" spans="1:21" x14ac:dyDescent="0.4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</row>
    <row r="139" spans="1:21" x14ac:dyDescent="0.4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</row>
    <row r="140" spans="1:21" x14ac:dyDescent="0.4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</row>
    <row r="141" spans="1:21" x14ac:dyDescent="0.4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</row>
    <row r="142" spans="1:21" x14ac:dyDescent="0.4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</row>
    <row r="143" spans="1:21" x14ac:dyDescent="0.4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</row>
    <row r="144" spans="1:21" x14ac:dyDescent="0.4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</row>
    <row r="145" spans="1:21" x14ac:dyDescent="0.4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</row>
    <row r="146" spans="1:21" x14ac:dyDescent="0.4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</row>
    <row r="147" spans="1:21" x14ac:dyDescent="0.4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</row>
    <row r="148" spans="1:21" x14ac:dyDescent="0.4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</row>
    <row r="149" spans="1:21" x14ac:dyDescent="0.4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</row>
    <row r="150" spans="1:21" x14ac:dyDescent="0.4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</row>
    <row r="151" spans="1:21" x14ac:dyDescent="0.4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</row>
    <row r="152" spans="1:21" x14ac:dyDescent="0.4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</row>
    <row r="153" spans="1:21" x14ac:dyDescent="0.4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</row>
    <row r="154" spans="1:21" x14ac:dyDescent="0.4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</row>
    <row r="155" spans="1:21" x14ac:dyDescent="0.4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</row>
    <row r="156" spans="1:21" x14ac:dyDescent="0.4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</row>
    <row r="157" spans="1:21" x14ac:dyDescent="0.4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</row>
    <row r="158" spans="1:21" x14ac:dyDescent="0.4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</row>
    <row r="159" spans="1:21" x14ac:dyDescent="0.4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</row>
    <row r="160" spans="1:21" x14ac:dyDescent="0.4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</row>
    <row r="161" spans="1:21" x14ac:dyDescent="0.4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</row>
    <row r="162" spans="1:21" x14ac:dyDescent="0.4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</row>
    <row r="163" spans="1:21" x14ac:dyDescent="0.4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</row>
    <row r="164" spans="1:21" x14ac:dyDescent="0.4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</row>
    <row r="165" spans="1:21" x14ac:dyDescent="0.4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</row>
    <row r="166" spans="1:21" x14ac:dyDescent="0.4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</row>
    <row r="167" spans="1:21" x14ac:dyDescent="0.4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</row>
    <row r="168" spans="1:21" x14ac:dyDescent="0.4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</row>
    <row r="169" spans="1:21" x14ac:dyDescent="0.4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</row>
    <row r="170" spans="1:21" x14ac:dyDescent="0.4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</row>
    <row r="171" spans="1:21" x14ac:dyDescent="0.4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</row>
    <row r="172" spans="1:21" x14ac:dyDescent="0.4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</row>
    <row r="173" spans="1:21" x14ac:dyDescent="0.4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</row>
    <row r="174" spans="1:21" x14ac:dyDescent="0.4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</row>
    <row r="175" spans="1:21" x14ac:dyDescent="0.4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</row>
    <row r="176" spans="1:21" x14ac:dyDescent="0.4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</row>
    <row r="177" spans="1:21" x14ac:dyDescent="0.4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</row>
    <row r="178" spans="1:21" x14ac:dyDescent="0.4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</row>
    <row r="179" spans="1:21" x14ac:dyDescent="0.4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</row>
    <row r="180" spans="1:21" x14ac:dyDescent="0.4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</row>
    <row r="181" spans="1:21" x14ac:dyDescent="0.4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</row>
    <row r="182" spans="1:21" x14ac:dyDescent="0.4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</row>
    <row r="183" spans="1:21" x14ac:dyDescent="0.4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</row>
    <row r="184" spans="1:21" x14ac:dyDescent="0.4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</row>
    <row r="185" spans="1:21" x14ac:dyDescent="0.4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</row>
    <row r="186" spans="1:21" x14ac:dyDescent="0.4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</row>
    <row r="187" spans="1:21" x14ac:dyDescent="0.4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</row>
    <row r="188" spans="1:21" x14ac:dyDescent="0.4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</row>
    <row r="189" spans="1:21" x14ac:dyDescent="0.4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</row>
    <row r="190" spans="1:21" x14ac:dyDescent="0.4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</row>
    <row r="191" spans="1:21" x14ac:dyDescent="0.4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</row>
    <row r="192" spans="1:21" x14ac:dyDescent="0.4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</row>
    <row r="193" spans="1:21" x14ac:dyDescent="0.4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</row>
    <row r="194" spans="1:21" x14ac:dyDescent="0.4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</row>
    <row r="195" spans="1:21" x14ac:dyDescent="0.4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</row>
    <row r="196" spans="1:21" x14ac:dyDescent="0.4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</row>
    <row r="197" spans="1:21" x14ac:dyDescent="0.4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</row>
    <row r="198" spans="1:21" x14ac:dyDescent="0.4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</row>
    <row r="199" spans="1:21" x14ac:dyDescent="0.4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</row>
    <row r="200" spans="1:21" x14ac:dyDescent="0.4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</row>
    <row r="201" spans="1:21" x14ac:dyDescent="0.4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</row>
    <row r="202" spans="1:21" x14ac:dyDescent="0.4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</row>
    <row r="203" spans="1:21" x14ac:dyDescent="0.4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</row>
    <row r="204" spans="1:21" x14ac:dyDescent="0.4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</row>
    <row r="205" spans="1:21" x14ac:dyDescent="0.4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</row>
    <row r="206" spans="1:21" x14ac:dyDescent="0.4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</row>
    <row r="207" spans="1:21" x14ac:dyDescent="0.4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</row>
    <row r="208" spans="1:21" x14ac:dyDescent="0.4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</row>
    <row r="209" spans="1:21" x14ac:dyDescent="0.4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</row>
    <row r="210" spans="1:21" x14ac:dyDescent="0.4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</row>
    <row r="211" spans="1:21" x14ac:dyDescent="0.4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</row>
    <row r="212" spans="1:21" x14ac:dyDescent="0.4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</row>
    <row r="213" spans="1:21" x14ac:dyDescent="0.4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</row>
    <row r="214" spans="1:21" x14ac:dyDescent="0.4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</row>
    <row r="215" spans="1:21" x14ac:dyDescent="0.4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</row>
    <row r="216" spans="1:21" x14ac:dyDescent="0.4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</row>
    <row r="217" spans="1:21" x14ac:dyDescent="0.4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</row>
    <row r="218" spans="1:21" x14ac:dyDescent="0.4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</row>
    <row r="219" spans="1:21" x14ac:dyDescent="0.4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</row>
    <row r="220" spans="1:21" x14ac:dyDescent="0.4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</row>
    <row r="221" spans="1:21" x14ac:dyDescent="0.4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</row>
    <row r="222" spans="1:21" x14ac:dyDescent="0.4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</row>
    <row r="223" spans="1:21" x14ac:dyDescent="0.4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</row>
    <row r="224" spans="1:21" x14ac:dyDescent="0.4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</row>
    <row r="225" spans="1:21" x14ac:dyDescent="0.4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</row>
    <row r="226" spans="1:21" x14ac:dyDescent="0.4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</row>
    <row r="227" spans="1:21" x14ac:dyDescent="0.4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</row>
    <row r="228" spans="1:21" x14ac:dyDescent="0.4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</row>
    <row r="229" spans="1:21" x14ac:dyDescent="0.4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</row>
    <row r="230" spans="1:21" x14ac:dyDescent="0.4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</row>
    <row r="231" spans="1:21" x14ac:dyDescent="0.4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</row>
    <row r="232" spans="1:21" x14ac:dyDescent="0.4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</row>
    <row r="233" spans="1:21" x14ac:dyDescent="0.4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</row>
    <row r="234" spans="1:21" x14ac:dyDescent="0.4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</row>
    <row r="235" spans="1:21" x14ac:dyDescent="0.4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</row>
    <row r="236" spans="1:21" x14ac:dyDescent="0.4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</row>
    <row r="237" spans="1:21" x14ac:dyDescent="0.4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</row>
    <row r="238" spans="1:21" x14ac:dyDescent="0.4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</row>
    <row r="239" spans="1:21" x14ac:dyDescent="0.4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</row>
    <row r="240" spans="1:21" x14ac:dyDescent="0.4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</row>
    <row r="241" spans="1:21" x14ac:dyDescent="0.4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</row>
    <row r="242" spans="1:21" x14ac:dyDescent="0.4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</row>
    <row r="243" spans="1:21" x14ac:dyDescent="0.4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</row>
    <row r="244" spans="1:21" x14ac:dyDescent="0.4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</row>
    <row r="245" spans="1:21" x14ac:dyDescent="0.4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</row>
    <row r="246" spans="1:21" x14ac:dyDescent="0.4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</row>
    <row r="247" spans="1:21" x14ac:dyDescent="0.4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</row>
    <row r="248" spans="1:21" x14ac:dyDescent="0.4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</row>
    <row r="249" spans="1:21" x14ac:dyDescent="0.4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</row>
    <row r="250" spans="1:21" x14ac:dyDescent="0.4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</row>
    <row r="251" spans="1:21" x14ac:dyDescent="0.4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</row>
    <row r="252" spans="1:21" x14ac:dyDescent="0.4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</row>
    <row r="253" spans="1:21" x14ac:dyDescent="0.4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</row>
    <row r="254" spans="1:21" x14ac:dyDescent="0.4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</row>
    <row r="255" spans="1:21" x14ac:dyDescent="0.4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</row>
    <row r="256" spans="1:21" x14ac:dyDescent="0.4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</row>
    <row r="257" spans="1:21" x14ac:dyDescent="0.4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</row>
    <row r="258" spans="1:21" x14ac:dyDescent="0.4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</row>
    <row r="259" spans="1:21" x14ac:dyDescent="0.4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</row>
    <row r="260" spans="1:21" x14ac:dyDescent="0.4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</row>
    <row r="261" spans="1:21" x14ac:dyDescent="0.4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</row>
    <row r="262" spans="1:21" x14ac:dyDescent="0.4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</row>
    <row r="263" spans="1:21" x14ac:dyDescent="0.4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</row>
    <row r="264" spans="1:21" x14ac:dyDescent="0.4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</row>
    <row r="265" spans="1:21" x14ac:dyDescent="0.4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</row>
    <row r="266" spans="1:21" x14ac:dyDescent="0.4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</row>
    <row r="267" spans="1:21" x14ac:dyDescent="0.4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</row>
    <row r="268" spans="1:21" x14ac:dyDescent="0.4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</row>
    <row r="269" spans="1:21" x14ac:dyDescent="0.4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</row>
    <row r="270" spans="1:21" x14ac:dyDescent="0.4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</row>
    <row r="271" spans="1:21" x14ac:dyDescent="0.4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</row>
    <row r="272" spans="1:21" x14ac:dyDescent="0.4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</row>
    <row r="273" spans="1:21" x14ac:dyDescent="0.4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</row>
    <row r="274" spans="1:21" x14ac:dyDescent="0.4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</row>
    <row r="275" spans="1:21" x14ac:dyDescent="0.4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</row>
    <row r="276" spans="1:21" x14ac:dyDescent="0.4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</row>
    <row r="277" spans="1:21" x14ac:dyDescent="0.4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</row>
    <row r="278" spans="1:21" x14ac:dyDescent="0.4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</row>
    <row r="279" spans="1:21" x14ac:dyDescent="0.4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</row>
    <row r="280" spans="1:21" x14ac:dyDescent="0.4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</row>
    <row r="281" spans="1:21" x14ac:dyDescent="0.4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</row>
    <row r="282" spans="1:21" x14ac:dyDescent="0.4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</row>
    <row r="283" spans="1:21" x14ac:dyDescent="0.4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</row>
    <row r="284" spans="1:21" x14ac:dyDescent="0.4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</row>
    <row r="285" spans="1:21" x14ac:dyDescent="0.4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</row>
    <row r="286" spans="1:21" x14ac:dyDescent="0.4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</row>
    <row r="287" spans="1:21" x14ac:dyDescent="0.4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</row>
    <row r="288" spans="1:21" x14ac:dyDescent="0.4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</row>
    <row r="289" spans="1:21" x14ac:dyDescent="0.4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</row>
    <row r="290" spans="1:21" x14ac:dyDescent="0.4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</row>
    <row r="291" spans="1:21" x14ac:dyDescent="0.4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</row>
    <row r="292" spans="1:21" x14ac:dyDescent="0.4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</row>
    <row r="293" spans="1:21" x14ac:dyDescent="0.4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</row>
    <row r="294" spans="1:21" x14ac:dyDescent="0.4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</row>
    <row r="295" spans="1:21" x14ac:dyDescent="0.4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</row>
    <row r="296" spans="1:21" x14ac:dyDescent="0.4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</row>
    <row r="297" spans="1:21" x14ac:dyDescent="0.4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</row>
    <row r="298" spans="1:21" x14ac:dyDescent="0.4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</row>
    <row r="299" spans="1:21" x14ac:dyDescent="0.4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</row>
    <row r="300" spans="1:21" x14ac:dyDescent="0.4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</row>
    <row r="301" spans="1:21" x14ac:dyDescent="0.4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</row>
    <row r="302" spans="1:21" x14ac:dyDescent="0.4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</row>
    <row r="303" spans="1:21" x14ac:dyDescent="0.4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</row>
    <row r="304" spans="1:21" x14ac:dyDescent="0.4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</row>
    <row r="305" spans="1:21" x14ac:dyDescent="0.4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</row>
    <row r="306" spans="1:21" x14ac:dyDescent="0.4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</row>
    <row r="307" spans="1:21" x14ac:dyDescent="0.4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</row>
    <row r="308" spans="1:21" x14ac:dyDescent="0.4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</row>
    <row r="309" spans="1:21" x14ac:dyDescent="0.4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</row>
    <row r="310" spans="1:21" x14ac:dyDescent="0.4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</row>
    <row r="311" spans="1:21" x14ac:dyDescent="0.4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</row>
    <row r="312" spans="1:21" x14ac:dyDescent="0.4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</row>
    <row r="313" spans="1:21" x14ac:dyDescent="0.4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</row>
    <row r="314" spans="1:21" x14ac:dyDescent="0.4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</row>
    <row r="315" spans="1:21" x14ac:dyDescent="0.4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</row>
    <row r="316" spans="1:21" x14ac:dyDescent="0.4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</row>
    <row r="317" spans="1:21" x14ac:dyDescent="0.4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</row>
    <row r="318" spans="1:21" x14ac:dyDescent="0.4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</row>
    <row r="319" spans="1:21" x14ac:dyDescent="0.4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</row>
    <row r="320" spans="1:21" x14ac:dyDescent="0.4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</row>
    <row r="321" spans="1:21" x14ac:dyDescent="0.4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</row>
    <row r="322" spans="1:21" x14ac:dyDescent="0.4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</row>
    <row r="323" spans="1:21" x14ac:dyDescent="0.4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</row>
    <row r="324" spans="1:21" x14ac:dyDescent="0.4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</row>
    <row r="325" spans="1:21" x14ac:dyDescent="0.4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</row>
    <row r="326" spans="1:21" x14ac:dyDescent="0.4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</row>
    <row r="327" spans="1:21" x14ac:dyDescent="0.4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</row>
    <row r="328" spans="1:21" x14ac:dyDescent="0.4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</row>
    <row r="329" spans="1:21" x14ac:dyDescent="0.4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</row>
    <row r="330" spans="1:21" x14ac:dyDescent="0.4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</row>
    <row r="331" spans="1:21" x14ac:dyDescent="0.4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</row>
    <row r="332" spans="1:21" x14ac:dyDescent="0.4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</row>
    <row r="333" spans="1:21" x14ac:dyDescent="0.4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</row>
    <row r="334" spans="1:21" x14ac:dyDescent="0.4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</row>
  </sheetData>
  <mergeCells count="44">
    <mergeCell ref="Y63:Y65"/>
    <mergeCell ref="AA63:AB65"/>
    <mergeCell ref="C3:I3"/>
    <mergeCell ref="C4:I4"/>
    <mergeCell ref="C5:I5"/>
    <mergeCell ref="B63:D65"/>
    <mergeCell ref="F63:F65"/>
    <mergeCell ref="A7:F7"/>
    <mergeCell ref="H7:I7"/>
    <mergeCell ref="J7:K7"/>
    <mergeCell ref="O7:R7"/>
    <mergeCell ref="A9:A11"/>
    <mergeCell ref="S7:W7"/>
    <mergeCell ref="Y7:AB7"/>
    <mergeCell ref="A24:A26"/>
    <mergeCell ref="A27:A29"/>
    <mergeCell ref="B72:J72"/>
    <mergeCell ref="B73:J73"/>
    <mergeCell ref="O63:W65"/>
    <mergeCell ref="A12:A14"/>
    <mergeCell ref="A15:A17"/>
    <mergeCell ref="A18:A20"/>
    <mergeCell ref="A21:A23"/>
    <mergeCell ref="A63:A65"/>
    <mergeCell ref="B67:J67"/>
    <mergeCell ref="B68:J68"/>
    <mergeCell ref="B69:J69"/>
    <mergeCell ref="B70:J70"/>
    <mergeCell ref="H63:M65"/>
    <mergeCell ref="B71:J71"/>
    <mergeCell ref="A30:A32"/>
    <mergeCell ref="A33:A35"/>
    <mergeCell ref="A36:A38"/>
    <mergeCell ref="A39:A41"/>
    <mergeCell ref="A42:A44"/>
    <mergeCell ref="A1:AB1"/>
    <mergeCell ref="A5:B5"/>
    <mergeCell ref="L7:M7"/>
    <mergeCell ref="A60:A62"/>
    <mergeCell ref="A45:A47"/>
    <mergeCell ref="A48:A50"/>
    <mergeCell ref="A51:A53"/>
    <mergeCell ref="A54:A56"/>
    <mergeCell ref="A57:A59"/>
  </mergeCells>
  <phoneticPr fontId="11" type="noConversion"/>
  <pageMargins left="0.7" right="0.7" top="0.75" bottom="0.75" header="0.3" footer="0.3"/>
  <pageSetup paperSize="9" orientation="portrait" verticalDpi="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D9C7ED-706C-48D3-9A88-B6FA47A58805}">
  <sheetPr>
    <tabColor theme="5" tint="-0.249977111117893"/>
  </sheetPr>
  <dimension ref="A1:M298"/>
  <sheetViews>
    <sheetView tabSelected="1" workbookViewId="0">
      <selection activeCell="Q7" sqref="Q7"/>
    </sheetView>
  </sheetViews>
  <sheetFormatPr defaultColWidth="8.84375" defaultRowHeight="14.6" x14ac:dyDescent="0.4"/>
  <cols>
    <col min="1" max="1" width="11.4609375" customWidth="1"/>
    <col min="2" max="2" width="11.15234375" customWidth="1"/>
    <col min="3" max="3" width="24" customWidth="1"/>
    <col min="4" max="4" width="9.84375" customWidth="1"/>
    <col min="5" max="5" width="11.69140625" customWidth="1"/>
    <col min="6" max="6" width="11.4609375" customWidth="1"/>
    <col min="7" max="7" width="12" customWidth="1"/>
    <col min="8" max="8" width="11.15234375" customWidth="1"/>
    <col min="9" max="9" width="12.61328125" customWidth="1"/>
    <col min="10" max="10" width="10.4609375" customWidth="1"/>
    <col min="11" max="11" width="12" customWidth="1"/>
    <col min="12" max="12" width="10.3828125" customWidth="1"/>
    <col min="13" max="13" width="15.4609375" customWidth="1"/>
  </cols>
  <sheetData>
    <row r="1" spans="1:13" ht="24" customHeight="1" x14ac:dyDescent="0.4">
      <c r="A1" s="38" t="s">
        <v>75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</row>
    <row r="2" spans="1:13" x14ac:dyDescent="0.4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x14ac:dyDescent="0.4">
      <c r="A3" s="57" t="s">
        <v>1</v>
      </c>
      <c r="B3" s="58"/>
      <c r="C3" s="76" t="s">
        <v>143</v>
      </c>
      <c r="D3" s="76"/>
      <c r="E3" s="76"/>
      <c r="F3" s="15"/>
      <c r="G3" s="15"/>
      <c r="H3" s="15"/>
      <c r="I3" s="15"/>
      <c r="J3" s="15"/>
      <c r="K3" s="15"/>
      <c r="L3" s="1"/>
      <c r="M3" s="1"/>
    </row>
    <row r="4" spans="1:13" ht="29.05" customHeight="1" x14ac:dyDescent="0.4">
      <c r="A4" s="57" t="s">
        <v>2</v>
      </c>
      <c r="B4" s="58"/>
      <c r="C4" s="91" t="s">
        <v>144</v>
      </c>
      <c r="D4" s="91"/>
      <c r="E4" s="91"/>
      <c r="F4" s="15"/>
      <c r="G4" s="15"/>
      <c r="H4" s="15"/>
      <c r="I4" s="15"/>
      <c r="J4" s="15"/>
      <c r="K4" s="15"/>
      <c r="L4" s="1"/>
      <c r="M4" s="1"/>
    </row>
    <row r="5" spans="1:13" x14ac:dyDescent="0.4">
      <c r="A5" s="57" t="s">
        <v>3</v>
      </c>
      <c r="B5" s="58"/>
      <c r="C5" s="76"/>
      <c r="D5" s="76"/>
      <c r="E5" s="76"/>
      <c r="F5" s="15"/>
      <c r="G5" s="15"/>
      <c r="H5" s="15"/>
      <c r="I5" s="15"/>
      <c r="J5" s="15"/>
      <c r="K5" s="15"/>
      <c r="L5" s="1"/>
      <c r="M5" s="1"/>
    </row>
    <row r="6" spans="1:13" x14ac:dyDescent="0.4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1:13" s="4" customFormat="1" ht="24" customHeight="1" x14ac:dyDescent="0.4">
      <c r="A7" s="40" t="s">
        <v>76</v>
      </c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41"/>
    </row>
    <row r="8" spans="1:13" s="2" customFormat="1" ht="56.25" customHeight="1" x14ac:dyDescent="0.4">
      <c r="A8" s="7" t="s">
        <v>36</v>
      </c>
      <c r="B8" s="7" t="s">
        <v>5</v>
      </c>
      <c r="C8" s="7" t="s">
        <v>6</v>
      </c>
      <c r="D8" s="7" t="s">
        <v>77</v>
      </c>
      <c r="E8" s="16" t="s">
        <v>169</v>
      </c>
      <c r="F8" s="7" t="s">
        <v>9</v>
      </c>
      <c r="G8" s="7" t="s">
        <v>11</v>
      </c>
      <c r="H8" s="7" t="s">
        <v>78</v>
      </c>
      <c r="I8" s="7" t="s">
        <v>79</v>
      </c>
      <c r="J8" s="7" t="s">
        <v>80</v>
      </c>
      <c r="K8" s="7" t="s">
        <v>159</v>
      </c>
      <c r="L8" s="7" t="s">
        <v>28</v>
      </c>
      <c r="M8" s="7" t="s">
        <v>160</v>
      </c>
    </row>
    <row r="9" spans="1:13" s="27" customFormat="1" ht="47.5" hidden="1" customHeight="1" x14ac:dyDescent="0.35">
      <c r="A9" s="5" t="s">
        <v>89</v>
      </c>
      <c r="B9" s="5">
        <v>1</v>
      </c>
      <c r="C9" s="5" t="s">
        <v>87</v>
      </c>
      <c r="D9" s="5" t="s">
        <v>129</v>
      </c>
      <c r="E9" s="5" t="s">
        <v>128</v>
      </c>
      <c r="F9" s="5" t="s">
        <v>85</v>
      </c>
      <c r="G9" s="5" t="s">
        <v>104</v>
      </c>
      <c r="H9" s="5" t="s">
        <v>88</v>
      </c>
      <c r="I9" s="5"/>
      <c r="J9" s="5" t="s">
        <v>151</v>
      </c>
      <c r="K9" s="5" t="s">
        <v>128</v>
      </c>
      <c r="L9" s="5"/>
      <c r="M9" s="5"/>
    </row>
    <row r="10" spans="1:13" s="27" customFormat="1" ht="60" hidden="1" customHeight="1" x14ac:dyDescent="0.35">
      <c r="A10" s="5" t="s">
        <v>89</v>
      </c>
      <c r="B10" s="5">
        <v>2</v>
      </c>
      <c r="C10" s="5" t="s">
        <v>90</v>
      </c>
      <c r="D10" s="5" t="s">
        <v>129</v>
      </c>
      <c r="E10" s="5">
        <v>272.774</v>
      </c>
      <c r="F10" s="5" t="s">
        <v>85</v>
      </c>
      <c r="G10" s="5" t="s">
        <v>104</v>
      </c>
      <c r="H10" s="5" t="s">
        <v>86</v>
      </c>
      <c r="I10" s="5"/>
      <c r="J10" s="5"/>
      <c r="K10" s="5">
        <v>272.774</v>
      </c>
      <c r="L10" s="5"/>
      <c r="M10" s="5"/>
    </row>
    <row r="11" spans="1:13" s="27" customFormat="1" ht="19.5" customHeight="1" x14ac:dyDescent="0.35">
      <c r="A11" s="5" t="s">
        <v>92</v>
      </c>
      <c r="B11" s="5">
        <v>3</v>
      </c>
      <c r="C11" s="5" t="s">
        <v>127</v>
      </c>
      <c r="D11" s="5" t="s">
        <v>129</v>
      </c>
      <c r="E11" s="35">
        <v>6244</v>
      </c>
      <c r="F11" s="5" t="s">
        <v>130</v>
      </c>
      <c r="G11" s="5" t="s">
        <v>106</v>
      </c>
      <c r="H11" s="21">
        <v>46082</v>
      </c>
      <c r="I11" s="21">
        <f>H11+14</f>
        <v>46096</v>
      </c>
      <c r="J11" s="33">
        <f>I11+30</f>
        <v>46126</v>
      </c>
      <c r="K11" s="35">
        <v>6244</v>
      </c>
      <c r="L11" s="37">
        <f>'Consulting Services'!AB9</f>
        <v>46366</v>
      </c>
      <c r="M11" s="5"/>
    </row>
    <row r="12" spans="1:13" s="27" customFormat="1" ht="41.05" hidden="1" customHeight="1" x14ac:dyDescent="0.35">
      <c r="A12" s="5" t="s">
        <v>89</v>
      </c>
      <c r="B12" s="5">
        <v>4</v>
      </c>
      <c r="C12" s="5" t="s">
        <v>83</v>
      </c>
      <c r="D12" s="5" t="s">
        <v>131</v>
      </c>
      <c r="E12" s="35">
        <v>580975</v>
      </c>
      <c r="F12" s="5" t="s">
        <v>85</v>
      </c>
      <c r="G12" s="5" t="s">
        <v>104</v>
      </c>
      <c r="H12" s="21" t="s">
        <v>132</v>
      </c>
      <c r="I12" s="5" t="s">
        <v>133</v>
      </c>
      <c r="J12" s="5" t="s">
        <v>134</v>
      </c>
      <c r="K12" s="35">
        <v>580975</v>
      </c>
      <c r="L12" s="37">
        <f>' Works'!V9</f>
        <v>46481</v>
      </c>
      <c r="M12" s="5"/>
    </row>
    <row r="13" spans="1:13" s="27" customFormat="1" ht="39.549999999999997" customHeight="1" x14ac:dyDescent="0.35">
      <c r="A13" s="5" t="s">
        <v>92</v>
      </c>
      <c r="B13" s="5">
        <v>5</v>
      </c>
      <c r="C13" s="5" t="s">
        <v>95</v>
      </c>
      <c r="D13" s="5" t="s">
        <v>135</v>
      </c>
      <c r="E13" s="35">
        <v>46828</v>
      </c>
      <c r="F13" s="5" t="s">
        <v>96</v>
      </c>
      <c r="G13" s="5" t="s">
        <v>106</v>
      </c>
      <c r="H13" s="21" t="s">
        <v>132</v>
      </c>
      <c r="I13" s="5" t="s">
        <v>145</v>
      </c>
      <c r="J13" s="5" t="s">
        <v>153</v>
      </c>
      <c r="K13" s="35">
        <v>46828</v>
      </c>
      <c r="L13" s="37">
        <f>'Consulting Services'!AB12</f>
        <v>46548</v>
      </c>
      <c r="M13" s="5"/>
    </row>
    <row r="14" spans="1:13" s="27" customFormat="1" ht="30.55" customHeight="1" x14ac:dyDescent="0.35">
      <c r="A14" s="5" t="s">
        <v>92</v>
      </c>
      <c r="B14" s="5">
        <v>6</v>
      </c>
      <c r="C14" s="5" t="s">
        <v>99</v>
      </c>
      <c r="D14" s="5" t="s">
        <v>135</v>
      </c>
      <c r="E14" s="35">
        <v>117070</v>
      </c>
      <c r="F14" s="5" t="s">
        <v>101</v>
      </c>
      <c r="G14" s="5" t="s">
        <v>98</v>
      </c>
      <c r="H14" s="21" t="s">
        <v>132</v>
      </c>
      <c r="I14" s="5" t="s">
        <v>146</v>
      </c>
      <c r="J14" s="5" t="s">
        <v>154</v>
      </c>
      <c r="K14" s="35">
        <v>117070</v>
      </c>
      <c r="L14" s="37">
        <f>'Consulting Services'!AB18</f>
        <v>47033</v>
      </c>
      <c r="M14" s="5"/>
    </row>
    <row r="15" spans="1:13" s="27" customFormat="1" ht="38.049999999999997" hidden="1" customHeight="1" x14ac:dyDescent="0.35">
      <c r="A15" s="5" t="s">
        <v>89</v>
      </c>
      <c r="B15" s="5">
        <v>7</v>
      </c>
      <c r="C15" s="5" t="s">
        <v>102</v>
      </c>
      <c r="D15" s="5" t="s">
        <v>135</v>
      </c>
      <c r="E15" s="35">
        <v>351211</v>
      </c>
      <c r="F15" s="5" t="s">
        <v>85</v>
      </c>
      <c r="G15" s="5" t="s">
        <v>104</v>
      </c>
      <c r="H15" s="21" t="s">
        <v>137</v>
      </c>
      <c r="I15" s="5" t="s">
        <v>147</v>
      </c>
      <c r="J15" s="5" t="s">
        <v>154</v>
      </c>
      <c r="K15" s="35">
        <v>351211</v>
      </c>
      <c r="L15" s="37">
        <f>'Consulting Services'!AB13</f>
        <v>0</v>
      </c>
      <c r="M15" s="5"/>
    </row>
    <row r="16" spans="1:13" s="27" customFormat="1" ht="31.5" customHeight="1" x14ac:dyDescent="0.35">
      <c r="A16" s="5" t="s">
        <v>92</v>
      </c>
      <c r="B16" s="5">
        <v>8</v>
      </c>
      <c r="C16" s="5" t="s">
        <v>105</v>
      </c>
      <c r="D16" s="5" t="s">
        <v>135</v>
      </c>
      <c r="E16" s="35">
        <v>280969</v>
      </c>
      <c r="F16" s="5" t="s">
        <v>96</v>
      </c>
      <c r="G16" s="5" t="s">
        <v>98</v>
      </c>
      <c r="H16" s="21" t="s">
        <v>138</v>
      </c>
      <c r="I16" s="5" t="s">
        <v>147</v>
      </c>
      <c r="J16" s="5" t="s">
        <v>154</v>
      </c>
      <c r="K16" s="35">
        <v>280969</v>
      </c>
      <c r="L16" s="37">
        <f>'Consulting Services'!AB21</f>
        <v>46484</v>
      </c>
      <c r="M16" s="5"/>
    </row>
    <row r="17" spans="1:13" s="27" customFormat="1" ht="41.5" customHeight="1" x14ac:dyDescent="0.35">
      <c r="A17" s="5" t="s">
        <v>92</v>
      </c>
      <c r="B17" s="5">
        <v>9</v>
      </c>
      <c r="C17" s="5" t="s">
        <v>122</v>
      </c>
      <c r="D17" s="5" t="s">
        <v>135</v>
      </c>
      <c r="E17" s="35">
        <v>46828</v>
      </c>
      <c r="F17" s="5" t="s">
        <v>96</v>
      </c>
      <c r="G17" s="5" t="s">
        <v>106</v>
      </c>
      <c r="H17" s="21" t="s">
        <v>138</v>
      </c>
      <c r="I17" s="5" t="s">
        <v>147</v>
      </c>
      <c r="J17" s="5" t="s">
        <v>155</v>
      </c>
      <c r="K17" s="35">
        <v>46828</v>
      </c>
      <c r="L17" s="37">
        <f>'Consulting Services'!AB24</f>
        <v>47036</v>
      </c>
      <c r="M17" s="5"/>
    </row>
    <row r="18" spans="1:13" s="27" customFormat="1" ht="27.55" customHeight="1" x14ac:dyDescent="0.35">
      <c r="A18" s="5" t="s">
        <v>92</v>
      </c>
      <c r="B18" s="5">
        <v>10</v>
      </c>
      <c r="C18" s="5" t="s">
        <v>107</v>
      </c>
      <c r="D18" s="5" t="s">
        <v>135</v>
      </c>
      <c r="E18" s="35">
        <v>234141</v>
      </c>
      <c r="F18" s="5" t="s">
        <v>96</v>
      </c>
      <c r="G18" s="5" t="s">
        <v>98</v>
      </c>
      <c r="H18" s="21" t="s">
        <v>138</v>
      </c>
      <c r="I18" s="5" t="s">
        <v>147</v>
      </c>
      <c r="J18" s="5" t="s">
        <v>157</v>
      </c>
      <c r="K18" s="35">
        <v>234141</v>
      </c>
      <c r="L18" s="37">
        <f>'Consulting Services'!AB27</f>
        <v>47209</v>
      </c>
      <c r="M18" s="5"/>
    </row>
    <row r="19" spans="1:13" s="27" customFormat="1" ht="39" customHeight="1" x14ac:dyDescent="0.35">
      <c r="A19" s="5" t="s">
        <v>92</v>
      </c>
      <c r="B19" s="5">
        <v>11</v>
      </c>
      <c r="C19" s="5" t="s">
        <v>123</v>
      </c>
      <c r="D19" s="5" t="s">
        <v>135</v>
      </c>
      <c r="E19" s="35">
        <v>105363</v>
      </c>
      <c r="F19" s="5" t="s">
        <v>96</v>
      </c>
      <c r="G19" s="5" t="s">
        <v>98</v>
      </c>
      <c r="H19" s="21" t="s">
        <v>139</v>
      </c>
      <c r="I19" s="5" t="s">
        <v>147</v>
      </c>
      <c r="J19" s="5" t="s">
        <v>149</v>
      </c>
      <c r="K19" s="35">
        <v>105363</v>
      </c>
      <c r="L19" s="37">
        <f>'Consulting Services'!AB33</f>
        <v>46539</v>
      </c>
      <c r="M19" s="5"/>
    </row>
    <row r="20" spans="1:13" s="27" customFormat="1" ht="52.5" hidden="1" customHeight="1" x14ac:dyDescent="0.35">
      <c r="A20" s="5" t="s">
        <v>89</v>
      </c>
      <c r="B20" s="5">
        <v>12</v>
      </c>
      <c r="C20" s="5" t="s">
        <v>108</v>
      </c>
      <c r="D20" s="5" t="s">
        <v>135</v>
      </c>
      <c r="E20" s="35">
        <v>117070</v>
      </c>
      <c r="F20" s="5" t="s">
        <v>85</v>
      </c>
      <c r="G20" s="5" t="s">
        <v>104</v>
      </c>
      <c r="H20" s="21" t="s">
        <v>139</v>
      </c>
      <c r="I20" s="5" t="s">
        <v>161</v>
      </c>
      <c r="J20" s="5" t="s">
        <v>156</v>
      </c>
      <c r="K20" s="35">
        <v>117070</v>
      </c>
      <c r="L20" s="37">
        <f>'Consulting Services'!AB18</f>
        <v>47033</v>
      </c>
      <c r="M20" s="5"/>
    </row>
    <row r="21" spans="1:13" s="27" customFormat="1" ht="37" customHeight="1" x14ac:dyDescent="0.35">
      <c r="A21" s="5" t="s">
        <v>92</v>
      </c>
      <c r="B21" s="5">
        <v>13</v>
      </c>
      <c r="C21" s="5" t="s">
        <v>109</v>
      </c>
      <c r="D21" s="5" t="s">
        <v>135</v>
      </c>
      <c r="E21" s="35">
        <v>78047</v>
      </c>
      <c r="F21" s="5" t="s">
        <v>101</v>
      </c>
      <c r="G21" s="5" t="s">
        <v>106</v>
      </c>
      <c r="H21" s="21" t="s">
        <v>132</v>
      </c>
      <c r="I21" s="5" t="s">
        <v>145</v>
      </c>
      <c r="J21" s="5" t="s">
        <v>152</v>
      </c>
      <c r="K21" s="35">
        <v>78047</v>
      </c>
      <c r="L21" s="37" t="str">
        <f>'Consulting Services'!AB36</f>
        <v>01 Junary 2029</v>
      </c>
      <c r="M21" s="5"/>
    </row>
    <row r="22" spans="1:13" s="27" customFormat="1" ht="33.549999999999997" customHeight="1" x14ac:dyDescent="0.35">
      <c r="A22" s="5" t="s">
        <v>92</v>
      </c>
      <c r="B22" s="5">
        <v>14</v>
      </c>
      <c r="C22" s="5" t="s">
        <v>110</v>
      </c>
      <c r="D22" s="5" t="s">
        <v>135</v>
      </c>
      <c r="E22" s="35">
        <v>234141</v>
      </c>
      <c r="F22" s="5" t="s">
        <v>111</v>
      </c>
      <c r="G22" s="5" t="s">
        <v>98</v>
      </c>
      <c r="H22" s="21" t="s">
        <v>86</v>
      </c>
      <c r="I22" s="5" t="s">
        <v>162</v>
      </c>
      <c r="J22" s="5" t="s">
        <v>157</v>
      </c>
      <c r="K22" s="35">
        <v>234141</v>
      </c>
      <c r="L22" s="37">
        <f>'Consulting Services'!AB39</f>
        <v>46784</v>
      </c>
      <c r="M22" s="5"/>
    </row>
    <row r="23" spans="1:13" s="27" customFormat="1" ht="33" customHeight="1" x14ac:dyDescent="0.35">
      <c r="A23" s="5" t="s">
        <v>92</v>
      </c>
      <c r="B23" s="5">
        <v>15</v>
      </c>
      <c r="C23" s="5" t="s">
        <v>112</v>
      </c>
      <c r="D23" s="5" t="s">
        <v>135</v>
      </c>
      <c r="E23" s="35">
        <v>280969</v>
      </c>
      <c r="F23" s="5" t="s">
        <v>96</v>
      </c>
      <c r="G23" s="5" t="s">
        <v>98</v>
      </c>
      <c r="H23" s="21" t="s">
        <v>140</v>
      </c>
      <c r="I23" s="5" t="s">
        <v>147</v>
      </c>
      <c r="J23" s="5" t="s">
        <v>149</v>
      </c>
      <c r="K23" s="35">
        <v>280969</v>
      </c>
      <c r="L23" s="37">
        <f>'Consulting Services'!AB48</f>
        <v>46539</v>
      </c>
      <c r="M23" s="5"/>
    </row>
    <row r="24" spans="1:13" s="27" customFormat="1" ht="42.55" hidden="1" customHeight="1" x14ac:dyDescent="0.35">
      <c r="A24" s="5" t="s">
        <v>89</v>
      </c>
      <c r="B24" s="5">
        <v>16</v>
      </c>
      <c r="C24" s="5" t="s">
        <v>113</v>
      </c>
      <c r="D24" s="5" t="s">
        <v>135</v>
      </c>
      <c r="E24" s="35">
        <v>163898</v>
      </c>
      <c r="F24" s="5" t="s">
        <v>85</v>
      </c>
      <c r="G24" s="5" t="s">
        <v>104</v>
      </c>
      <c r="H24" s="21" t="s">
        <v>86</v>
      </c>
      <c r="I24" s="5" t="s">
        <v>147</v>
      </c>
      <c r="J24" s="5" t="s">
        <v>157</v>
      </c>
      <c r="K24" s="35">
        <v>163898</v>
      </c>
      <c r="L24" s="37">
        <f>'Consulting Services'!AB22</f>
        <v>0</v>
      </c>
      <c r="M24" s="5"/>
    </row>
    <row r="25" spans="1:13" s="27" customFormat="1" ht="77.05" hidden="1" customHeight="1" x14ac:dyDescent="0.35">
      <c r="A25" s="5" t="s">
        <v>89</v>
      </c>
      <c r="B25" s="5">
        <v>17</v>
      </c>
      <c r="C25" s="5" t="s">
        <v>114</v>
      </c>
      <c r="D25" s="5" t="s">
        <v>135</v>
      </c>
      <c r="E25" s="35">
        <v>234141</v>
      </c>
      <c r="F25" s="5" t="s">
        <v>85</v>
      </c>
      <c r="G25" s="5" t="s">
        <v>104</v>
      </c>
      <c r="H25" s="21" t="s">
        <v>86</v>
      </c>
      <c r="I25" s="5" t="s">
        <v>163</v>
      </c>
      <c r="J25" s="5" t="s">
        <v>157</v>
      </c>
      <c r="K25" s="35">
        <v>234141</v>
      </c>
      <c r="L25" s="37">
        <f>'Consulting Services'!AB23</f>
        <v>0</v>
      </c>
      <c r="M25" s="5"/>
    </row>
    <row r="26" spans="1:13" s="27" customFormat="1" ht="42.55" customHeight="1" x14ac:dyDescent="0.35">
      <c r="A26" s="5" t="s">
        <v>92</v>
      </c>
      <c r="B26" s="5">
        <v>18</v>
      </c>
      <c r="C26" s="5" t="s">
        <v>115</v>
      </c>
      <c r="D26" s="5" t="s">
        <v>135</v>
      </c>
      <c r="E26" s="35">
        <v>78047</v>
      </c>
      <c r="F26" s="5" t="s">
        <v>111</v>
      </c>
      <c r="G26" s="5" t="s">
        <v>106</v>
      </c>
      <c r="H26" s="21" t="s">
        <v>141</v>
      </c>
      <c r="I26" s="5" t="s">
        <v>147</v>
      </c>
      <c r="J26" s="5" t="s">
        <v>158</v>
      </c>
      <c r="K26" s="35">
        <v>78047</v>
      </c>
      <c r="L26" s="37">
        <f>'Consulting Services'!AB24</f>
        <v>47036</v>
      </c>
      <c r="M26" s="5"/>
    </row>
    <row r="27" spans="1:13" s="27" customFormat="1" ht="19.5" customHeight="1" x14ac:dyDescent="0.35">
      <c r="A27" s="5" t="s">
        <v>92</v>
      </c>
      <c r="B27" s="5">
        <v>19</v>
      </c>
      <c r="C27" s="5" t="s">
        <v>116</v>
      </c>
      <c r="D27" s="5" t="s">
        <v>135</v>
      </c>
      <c r="E27" s="35">
        <v>280969</v>
      </c>
      <c r="F27" s="5" t="s">
        <v>96</v>
      </c>
      <c r="G27" s="5" t="s">
        <v>98</v>
      </c>
      <c r="H27" s="33">
        <f>'Consulting Services'!H51</f>
        <v>46034</v>
      </c>
      <c r="I27" s="5" t="s">
        <v>147</v>
      </c>
      <c r="J27" s="33">
        <f>'Consulting Services'!Y51</f>
        <v>46104</v>
      </c>
      <c r="K27" s="35">
        <v>280969</v>
      </c>
      <c r="L27" s="37">
        <f>'Consulting Services'!AB48</f>
        <v>46539</v>
      </c>
      <c r="M27" s="5"/>
    </row>
    <row r="28" spans="1:13" s="27" customFormat="1" ht="19.5" customHeight="1" x14ac:dyDescent="0.35">
      <c r="A28" s="5" t="s">
        <v>92</v>
      </c>
      <c r="B28" s="5">
        <v>20</v>
      </c>
      <c r="C28" s="5" t="s">
        <v>136</v>
      </c>
      <c r="D28" s="5" t="s">
        <v>135</v>
      </c>
      <c r="E28" s="35">
        <v>233204</v>
      </c>
      <c r="F28" s="5" t="s">
        <v>96</v>
      </c>
      <c r="G28" s="5" t="s">
        <v>98</v>
      </c>
      <c r="H28" s="33">
        <f>'Consulting Services'!H54</f>
        <v>46034</v>
      </c>
      <c r="I28" s="5" t="s">
        <v>147</v>
      </c>
      <c r="J28" s="33">
        <f>'Consulting Services'!Y54</f>
        <v>46104</v>
      </c>
      <c r="K28" s="35">
        <v>233204</v>
      </c>
      <c r="L28" s="37">
        <f>'Consulting Services'!AB54</f>
        <v>47578</v>
      </c>
      <c r="M28" s="5"/>
    </row>
    <row r="29" spans="1:13" s="27" customFormat="1" ht="19.5" customHeight="1" x14ac:dyDescent="0.35">
      <c r="A29" s="5" t="s">
        <v>92</v>
      </c>
      <c r="B29" s="5">
        <v>21</v>
      </c>
      <c r="C29" s="5" t="s">
        <v>118</v>
      </c>
      <c r="D29" s="5" t="s">
        <v>135</v>
      </c>
      <c r="E29" s="35">
        <v>117070</v>
      </c>
      <c r="F29" s="5" t="s">
        <v>96</v>
      </c>
      <c r="G29" s="5" t="s">
        <v>98</v>
      </c>
      <c r="H29" s="33">
        <f>'Consulting Services'!H57</f>
        <v>46034</v>
      </c>
      <c r="I29" s="5" t="s">
        <v>147</v>
      </c>
      <c r="J29" s="33">
        <f>'Consulting Services'!Y57</f>
        <v>46104</v>
      </c>
      <c r="K29" s="35">
        <v>117070</v>
      </c>
      <c r="L29" s="37">
        <f>'Consulting Services'!AB57</f>
        <v>47578</v>
      </c>
      <c r="M29" s="5"/>
    </row>
    <row r="30" spans="1:13" s="27" customFormat="1" ht="19.5" customHeight="1" x14ac:dyDescent="0.35">
      <c r="A30" s="5" t="s">
        <v>92</v>
      </c>
      <c r="B30" s="5">
        <v>22</v>
      </c>
      <c r="C30" s="5" t="s">
        <v>119</v>
      </c>
      <c r="D30" s="5" t="s">
        <v>135</v>
      </c>
      <c r="E30" s="35">
        <v>14048</v>
      </c>
      <c r="F30" s="5" t="s">
        <v>120</v>
      </c>
      <c r="G30" s="5" t="s">
        <v>98</v>
      </c>
      <c r="H30" s="5" t="s">
        <v>142</v>
      </c>
      <c r="I30" s="5" t="s">
        <v>150</v>
      </c>
      <c r="J30" s="5" t="s">
        <v>148</v>
      </c>
      <c r="K30" s="35">
        <v>14048</v>
      </c>
      <c r="L30" s="37">
        <f>'Consulting Services'!AB60</f>
        <v>46900</v>
      </c>
      <c r="M30" s="5"/>
    </row>
    <row r="31" spans="1:13" ht="19.5" customHeight="1" x14ac:dyDescent="0.4">
      <c r="A31" s="7" t="s">
        <v>24</v>
      </c>
      <c r="B31" s="88"/>
      <c r="C31" s="89"/>
      <c r="D31" s="90"/>
      <c r="E31" s="25">
        <f>SUM(E11:E30)</f>
        <v>3601233</v>
      </c>
      <c r="F31" s="88"/>
      <c r="G31" s="89"/>
      <c r="H31" s="89"/>
      <c r="I31" s="89"/>
      <c r="J31" s="90"/>
      <c r="K31" s="8"/>
      <c r="L31" s="88"/>
      <c r="M31" s="90"/>
    </row>
    <row r="32" spans="1:13" x14ac:dyDescent="0.4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8" customHeight="1" x14ac:dyDescent="0.4">
      <c r="A33" s="11" t="s">
        <v>29</v>
      </c>
      <c r="B33" s="14" t="s">
        <v>42</v>
      </c>
      <c r="C33" s="14"/>
      <c r="D33" s="14"/>
      <c r="E33" s="14"/>
      <c r="F33" s="14"/>
      <c r="G33" s="14"/>
      <c r="H33" s="14"/>
      <c r="I33" s="14"/>
      <c r="J33" s="1"/>
      <c r="K33" s="1"/>
      <c r="L33" s="1"/>
      <c r="M33" s="1"/>
    </row>
    <row r="34" spans="1:13" ht="18" customHeight="1" x14ac:dyDescent="0.4">
      <c r="A34" s="11" t="s">
        <v>81</v>
      </c>
      <c r="B34" s="55" t="s">
        <v>82</v>
      </c>
      <c r="C34" s="55"/>
      <c r="D34" s="55"/>
      <c r="E34" s="55"/>
      <c r="F34" s="55"/>
      <c r="G34" s="55"/>
      <c r="H34" s="14"/>
      <c r="I34" s="14"/>
      <c r="J34" s="1"/>
      <c r="K34" s="1"/>
      <c r="L34" s="1"/>
      <c r="M34" s="1"/>
    </row>
    <row r="35" spans="1:13" ht="18" customHeight="1" x14ac:dyDescent="0.4">
      <c r="A35" s="11" t="s">
        <v>31</v>
      </c>
      <c r="B35" s="14" t="s">
        <v>44</v>
      </c>
      <c r="C35" s="14"/>
      <c r="D35" s="14"/>
      <c r="E35" s="14"/>
      <c r="F35" s="14"/>
      <c r="G35" s="14"/>
      <c r="H35" s="14"/>
      <c r="I35" s="14"/>
      <c r="J35" s="1"/>
      <c r="K35" s="1"/>
      <c r="L35" s="1"/>
      <c r="M35" s="1"/>
    </row>
    <row r="36" spans="1:13" ht="18" customHeight="1" x14ac:dyDescent="0.4">
      <c r="A36" s="11" t="s">
        <v>32</v>
      </c>
      <c r="B36" s="14" t="s">
        <v>45</v>
      </c>
      <c r="C36" s="14"/>
      <c r="D36" s="14"/>
      <c r="E36" s="14"/>
      <c r="F36" s="14"/>
      <c r="G36" s="14"/>
      <c r="H36" s="14"/>
      <c r="I36" s="14"/>
      <c r="J36" s="1"/>
      <c r="K36" s="1"/>
      <c r="L36" s="1"/>
      <c r="M36" s="1"/>
    </row>
    <row r="37" spans="1:13" ht="18" customHeight="1" x14ac:dyDescent="0.4">
      <c r="A37" s="11" t="s">
        <v>33</v>
      </c>
      <c r="B37" s="14" t="s">
        <v>50</v>
      </c>
      <c r="C37" s="14"/>
      <c r="D37" s="14"/>
      <c r="E37" s="14"/>
      <c r="F37" s="14"/>
      <c r="G37" s="14"/>
      <c r="H37" s="14"/>
      <c r="I37" s="14"/>
      <c r="J37" s="1"/>
      <c r="K37" s="1"/>
      <c r="L37" s="1"/>
      <c r="M37" s="1"/>
    </row>
    <row r="38" spans="1:13" x14ac:dyDescent="0.4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x14ac:dyDescent="0.4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x14ac:dyDescent="0.4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x14ac:dyDescent="0.4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x14ac:dyDescent="0.4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x14ac:dyDescent="0.4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x14ac:dyDescent="0.4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x14ac:dyDescent="0.4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x14ac:dyDescent="0.4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x14ac:dyDescent="0.4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x14ac:dyDescent="0.4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x14ac:dyDescent="0.4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x14ac:dyDescent="0.4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x14ac:dyDescent="0.4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x14ac:dyDescent="0.4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x14ac:dyDescent="0.4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x14ac:dyDescent="0.4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x14ac:dyDescent="0.4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x14ac:dyDescent="0.4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x14ac:dyDescent="0.4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x14ac:dyDescent="0.4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x14ac:dyDescent="0.4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x14ac:dyDescent="0.4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x14ac:dyDescent="0.4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x14ac:dyDescent="0.4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x14ac:dyDescent="0.4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x14ac:dyDescent="0.4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x14ac:dyDescent="0.4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x14ac:dyDescent="0.4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x14ac:dyDescent="0.4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x14ac:dyDescent="0.4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x14ac:dyDescent="0.4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x14ac:dyDescent="0.4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x14ac:dyDescent="0.4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x14ac:dyDescent="0.4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x14ac:dyDescent="0.4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x14ac:dyDescent="0.4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x14ac:dyDescent="0.4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x14ac:dyDescent="0.4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x14ac:dyDescent="0.4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x14ac:dyDescent="0.4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x14ac:dyDescent="0.4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x14ac:dyDescent="0.4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x14ac:dyDescent="0.4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x14ac:dyDescent="0.4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x14ac:dyDescent="0.4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x14ac:dyDescent="0.4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x14ac:dyDescent="0.4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x14ac:dyDescent="0.4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x14ac:dyDescent="0.4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x14ac:dyDescent="0.4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x14ac:dyDescent="0.4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x14ac:dyDescent="0.4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x14ac:dyDescent="0.4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x14ac:dyDescent="0.4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x14ac:dyDescent="0.4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x14ac:dyDescent="0.4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x14ac:dyDescent="0.4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x14ac:dyDescent="0.4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x14ac:dyDescent="0.4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x14ac:dyDescent="0.4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x14ac:dyDescent="0.4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x14ac:dyDescent="0.4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x14ac:dyDescent="0.4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x14ac:dyDescent="0.4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x14ac:dyDescent="0.4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x14ac:dyDescent="0.4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x14ac:dyDescent="0.4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x14ac:dyDescent="0.4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x14ac:dyDescent="0.4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x14ac:dyDescent="0.4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x14ac:dyDescent="0.4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x14ac:dyDescent="0.4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x14ac:dyDescent="0.4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x14ac:dyDescent="0.4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x14ac:dyDescent="0.4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x14ac:dyDescent="0.4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x14ac:dyDescent="0.4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x14ac:dyDescent="0.4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x14ac:dyDescent="0.4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x14ac:dyDescent="0.4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x14ac:dyDescent="0.4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x14ac:dyDescent="0.4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x14ac:dyDescent="0.4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x14ac:dyDescent="0.4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x14ac:dyDescent="0.4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x14ac:dyDescent="0.4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x14ac:dyDescent="0.4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x14ac:dyDescent="0.4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x14ac:dyDescent="0.4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x14ac:dyDescent="0.4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x14ac:dyDescent="0.4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x14ac:dyDescent="0.4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x14ac:dyDescent="0.4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x14ac:dyDescent="0.4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x14ac:dyDescent="0.4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x14ac:dyDescent="0.4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x14ac:dyDescent="0.4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x14ac:dyDescent="0.4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x14ac:dyDescent="0.4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x14ac:dyDescent="0.4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x14ac:dyDescent="0.4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x14ac:dyDescent="0.4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x14ac:dyDescent="0.4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x14ac:dyDescent="0.4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x14ac:dyDescent="0.4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x14ac:dyDescent="0.4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x14ac:dyDescent="0.4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x14ac:dyDescent="0.4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x14ac:dyDescent="0.4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x14ac:dyDescent="0.4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x14ac:dyDescent="0.4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x14ac:dyDescent="0.4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x14ac:dyDescent="0.4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x14ac:dyDescent="0.4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x14ac:dyDescent="0.4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x14ac:dyDescent="0.4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x14ac:dyDescent="0.4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x14ac:dyDescent="0.4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x14ac:dyDescent="0.4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x14ac:dyDescent="0.4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x14ac:dyDescent="0.4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x14ac:dyDescent="0.4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x14ac:dyDescent="0.4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x14ac:dyDescent="0.4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x14ac:dyDescent="0.4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x14ac:dyDescent="0.4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x14ac:dyDescent="0.4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x14ac:dyDescent="0.4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x14ac:dyDescent="0.4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x14ac:dyDescent="0.4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x14ac:dyDescent="0.4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x14ac:dyDescent="0.4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x14ac:dyDescent="0.4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x14ac:dyDescent="0.4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x14ac:dyDescent="0.4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x14ac:dyDescent="0.4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x14ac:dyDescent="0.4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x14ac:dyDescent="0.4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x14ac:dyDescent="0.4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x14ac:dyDescent="0.4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x14ac:dyDescent="0.4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x14ac:dyDescent="0.4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x14ac:dyDescent="0.4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x14ac:dyDescent="0.4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x14ac:dyDescent="0.4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x14ac:dyDescent="0.4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x14ac:dyDescent="0.4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x14ac:dyDescent="0.4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x14ac:dyDescent="0.4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x14ac:dyDescent="0.4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x14ac:dyDescent="0.4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x14ac:dyDescent="0.4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x14ac:dyDescent="0.4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x14ac:dyDescent="0.4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x14ac:dyDescent="0.4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x14ac:dyDescent="0.4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x14ac:dyDescent="0.4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x14ac:dyDescent="0.4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x14ac:dyDescent="0.4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x14ac:dyDescent="0.4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x14ac:dyDescent="0.4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x14ac:dyDescent="0.4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x14ac:dyDescent="0.4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x14ac:dyDescent="0.4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x14ac:dyDescent="0.4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x14ac:dyDescent="0.4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x14ac:dyDescent="0.4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x14ac:dyDescent="0.4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x14ac:dyDescent="0.4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x14ac:dyDescent="0.4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x14ac:dyDescent="0.4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x14ac:dyDescent="0.4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x14ac:dyDescent="0.4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x14ac:dyDescent="0.4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x14ac:dyDescent="0.4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x14ac:dyDescent="0.4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x14ac:dyDescent="0.4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x14ac:dyDescent="0.4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x14ac:dyDescent="0.4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x14ac:dyDescent="0.4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x14ac:dyDescent="0.4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x14ac:dyDescent="0.4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x14ac:dyDescent="0.4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x14ac:dyDescent="0.4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x14ac:dyDescent="0.4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x14ac:dyDescent="0.4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x14ac:dyDescent="0.4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x14ac:dyDescent="0.4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x14ac:dyDescent="0.4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x14ac:dyDescent="0.4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x14ac:dyDescent="0.4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x14ac:dyDescent="0.4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x14ac:dyDescent="0.4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x14ac:dyDescent="0.4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x14ac:dyDescent="0.4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x14ac:dyDescent="0.4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x14ac:dyDescent="0.4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x14ac:dyDescent="0.4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x14ac:dyDescent="0.4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x14ac:dyDescent="0.4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x14ac:dyDescent="0.4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x14ac:dyDescent="0.4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x14ac:dyDescent="0.4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x14ac:dyDescent="0.4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x14ac:dyDescent="0.4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x14ac:dyDescent="0.4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x14ac:dyDescent="0.4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x14ac:dyDescent="0.4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x14ac:dyDescent="0.4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x14ac:dyDescent="0.4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x14ac:dyDescent="0.4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x14ac:dyDescent="0.4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x14ac:dyDescent="0.4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x14ac:dyDescent="0.4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x14ac:dyDescent="0.4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x14ac:dyDescent="0.4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x14ac:dyDescent="0.4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x14ac:dyDescent="0.4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x14ac:dyDescent="0.4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x14ac:dyDescent="0.4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x14ac:dyDescent="0.4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x14ac:dyDescent="0.4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x14ac:dyDescent="0.4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x14ac:dyDescent="0.4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x14ac:dyDescent="0.4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x14ac:dyDescent="0.4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x14ac:dyDescent="0.4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x14ac:dyDescent="0.4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x14ac:dyDescent="0.4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x14ac:dyDescent="0.4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x14ac:dyDescent="0.4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x14ac:dyDescent="0.4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x14ac:dyDescent="0.4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x14ac:dyDescent="0.4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x14ac:dyDescent="0.4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x14ac:dyDescent="0.4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x14ac:dyDescent="0.4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x14ac:dyDescent="0.4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x14ac:dyDescent="0.4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x14ac:dyDescent="0.4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x14ac:dyDescent="0.4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x14ac:dyDescent="0.4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x14ac:dyDescent="0.4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x14ac:dyDescent="0.4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x14ac:dyDescent="0.4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x14ac:dyDescent="0.4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x14ac:dyDescent="0.4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x14ac:dyDescent="0.4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x14ac:dyDescent="0.4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x14ac:dyDescent="0.4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x14ac:dyDescent="0.4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x14ac:dyDescent="0.4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x14ac:dyDescent="0.4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x14ac:dyDescent="0.4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x14ac:dyDescent="0.4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x14ac:dyDescent="0.4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x14ac:dyDescent="0.4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x14ac:dyDescent="0.4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x14ac:dyDescent="0.4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x14ac:dyDescent="0.4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</sheetData>
  <mergeCells count="12">
    <mergeCell ref="A5:B5"/>
    <mergeCell ref="C5:E5"/>
    <mergeCell ref="A1:M1"/>
    <mergeCell ref="A3:B3"/>
    <mergeCell ref="C3:E3"/>
    <mergeCell ref="A4:B4"/>
    <mergeCell ref="C4:E4"/>
    <mergeCell ref="A7:M7"/>
    <mergeCell ref="B31:D31"/>
    <mergeCell ref="F31:J31"/>
    <mergeCell ref="L31:M31"/>
    <mergeCell ref="B34:G34"/>
  </mergeCells>
  <phoneticPr fontId="11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Goods</vt:lpstr>
      <vt:lpstr> Works</vt:lpstr>
      <vt:lpstr>Consulting Services</vt:lpstr>
      <vt:lpstr>Simplified Procurement Plan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SNFI</dc:creator>
  <cp:lastModifiedBy>MANDO, HAZEL KASHOKI</cp:lastModifiedBy>
  <dcterms:created xsi:type="dcterms:W3CDTF">2022-02-03T14:08:55Z</dcterms:created>
  <dcterms:modified xsi:type="dcterms:W3CDTF">2026-02-11T15:15:08Z</dcterms:modified>
</cp:coreProperties>
</file>