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/>
  <bookViews>
    <workbookView xWindow="14385" yWindow="105" windowWidth="14430" windowHeight="11760"/>
  </bookViews>
  <sheets>
    <sheet name="Company 1-5" sheetId="2" r:id="rId1"/>
    <sheet name="Auswahllisten" sheetId="6" state="hidden" r:id="rId2"/>
  </sheets>
  <definedNames>
    <definedName name="Auswahl_ja_nein">Auswahllisten!$E$2:$E$3</definedName>
    <definedName name="geeignet_ungeeignet">Auswahllisten!$F$2:$F$3</definedName>
    <definedName name="Länder_und_Regionen">Auswahllisten!$C$2:$C$267</definedName>
    <definedName name="Mindestzahl">Auswahllisten!$D$2:$D$12</definedName>
    <definedName name="_xlnm.Print_Area" localSheetId="0">'Company 1-5'!$A$1:$S$52</definedName>
  </definedNames>
  <calcPr calcId="145621"/>
</workbook>
</file>

<file path=xl/calcChain.xml><?xml version="1.0" encoding="utf-8"?>
<calcChain xmlns="http://schemas.openxmlformats.org/spreadsheetml/2006/main">
  <c r="A34" i="2" l="1"/>
  <c r="K41" i="2"/>
  <c r="M41" i="2"/>
  <c r="O41" i="2"/>
  <c r="Q41" i="2"/>
  <c r="S41" i="2"/>
  <c r="S34" i="2"/>
  <c r="Q34" i="2"/>
  <c r="O34" i="2"/>
  <c r="M34" i="2"/>
  <c r="K34" i="2"/>
  <c r="D25" i="2" l="1"/>
  <c r="D24" i="2"/>
  <c r="A4" i="2" l="1"/>
  <c r="A6" i="2" s="1"/>
  <c r="A8" i="2" s="1"/>
  <c r="A10" i="2" l="1"/>
  <c r="A11" i="2" s="1"/>
  <c r="A12" i="2" s="1"/>
  <c r="A13" i="2" s="1"/>
  <c r="A14" i="2" s="1"/>
  <c r="A15" i="2" s="1"/>
  <c r="A16" i="2" s="1"/>
  <c r="A17" i="2" s="1"/>
  <c r="A18" i="2" s="1"/>
  <c r="I42" i="2"/>
  <c r="I47" i="2" s="1"/>
  <c r="Q46" i="2"/>
  <c r="S46" i="2"/>
  <c r="O46" i="2"/>
  <c r="K46" i="2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S40" i="2"/>
  <c r="Q40" i="2"/>
  <c r="O40" i="2"/>
  <c r="M40" i="2"/>
  <c r="K40" i="2"/>
  <c r="S39" i="2"/>
  <c r="Q39" i="2"/>
  <c r="O39" i="2"/>
  <c r="M39" i="2"/>
  <c r="K39" i="2"/>
  <c r="S38" i="2"/>
  <c r="Q38" i="2"/>
  <c r="O38" i="2"/>
  <c r="M38" i="2"/>
  <c r="K38" i="2"/>
  <c r="A20" i="2" l="1"/>
  <c r="A21" i="2" s="1"/>
  <c r="M46" i="2"/>
  <c r="A23" i="2" l="1"/>
  <c r="A24" i="2" s="1"/>
  <c r="A25" i="2" s="1"/>
  <c r="S44" i="2"/>
  <c r="S37" i="2"/>
  <c r="S42" i="2" s="1"/>
  <c r="Q44" i="2"/>
  <c r="Q37" i="2"/>
  <c r="Q42" i="2" s="1"/>
  <c r="O44" i="2"/>
  <c r="O37" i="2"/>
  <c r="O42" i="2" s="1"/>
  <c r="M44" i="2"/>
  <c r="M37" i="2"/>
  <c r="M42" i="2" s="1"/>
  <c r="K44" i="2"/>
  <c r="K37" i="2"/>
  <c r="K42" i="2" s="1"/>
  <c r="A26" i="2" l="1"/>
  <c r="A28" i="2" s="1"/>
  <c r="A30" i="2" s="1"/>
  <c r="A32" i="2" s="1"/>
  <c r="A40" i="2" s="1"/>
  <c r="K47" i="2"/>
  <c r="M47" i="2"/>
  <c r="O47" i="2"/>
  <c r="Q47" i="2"/>
  <c r="S47" i="2"/>
  <c r="A42" i="2" l="1"/>
  <c r="A43" i="2" s="1"/>
  <c r="A44" i="2" s="1"/>
  <c r="A45" i="2" s="1"/>
  <c r="A46" i="2" s="1"/>
  <c r="A47" i="2" s="1"/>
  <c r="A48" i="2" s="1"/>
</calcChain>
</file>

<file path=xl/comments1.xml><?xml version="1.0" encoding="utf-8"?>
<comments xmlns="http://schemas.openxmlformats.org/spreadsheetml/2006/main">
  <authors>
    <author>Marie Wilke</author>
    <author>UserLA6221</author>
  </authors>
  <commentList>
    <comment ref="B35" authorId="0">
      <text>
        <r>
          <rPr>
            <sz val="9"/>
            <color indexed="81"/>
            <rFont val="Tahoma"/>
            <family val="2"/>
          </rPr>
          <t xml:space="preserve">Strategy should reflect awareness of the risks associated with the work (non-responsive stakeholders for interviews, high-security setting at border post, tight deadlines, externally controlled
 timelines) and address them technially. </t>
        </r>
      </text>
    </comment>
    <comment ref="B36" authorId="0">
      <text>
        <r>
          <rPr>
            <sz val="9"/>
            <color indexed="81"/>
            <rFont val="Tahoma"/>
            <family val="2"/>
          </rPr>
          <t xml:space="preserve">Implementation methods should address the risks identified as part of the strategy through team management and team composition/availability. The manager should do more than backstoping and all key team memebers should be available throughout the project timelines. Given the tight deadlines this is of utmost importance. </t>
        </r>
      </text>
    </comment>
    <comment ref="B39" authorId="0">
      <text>
        <r>
          <rPr>
            <sz val="9"/>
            <color indexed="81"/>
            <rFont val="Tahoma"/>
            <family val="2"/>
          </rPr>
          <t xml:space="preserve">Proven (practical experience) in the tools, instrumensts, programms for trade promotion/trade development, understandig of interests and views of varius stakeholder private sector, government, SADC Secretariat, proven ability to devise strategies (developing a results-based Action Plan) that address these dynamics. Only one team member needs this skill. </t>
        </r>
      </text>
    </comment>
    <comment ref="B41" authorId="1">
      <text>
        <r>
          <rPr>
            <sz val="9"/>
            <color indexed="81"/>
            <rFont val="Tahoma"/>
            <family val="2"/>
          </rPr>
          <t>Proven track record in interacting with high-level stakeholders and ability to properly represent the SADC Secretariat in stakeholder interviews,
- Outstanding ability to understand and act upon political economy dynamics, including vested interests of different stakeholders,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Marie Wilke:</t>
        </r>
        <r>
          <rPr>
            <sz val="9"/>
            <color indexed="81"/>
            <rFont val="Tahoma"/>
            <family val="2"/>
          </rPr>
          <t xml:space="preserve">
Not just experience in the region per se, but RELEVANT experience to show that one understand the dyanmics of regional economic integration in the region. </t>
        </r>
      </text>
    </comment>
  </commentList>
</comments>
</file>

<file path=xl/sharedStrings.xml><?xml version="1.0" encoding="utf-8"?>
<sst xmlns="http://schemas.openxmlformats.org/spreadsheetml/2006/main" count="638" uniqueCount="617">
  <si>
    <t xml:space="preserve"> </t>
  </si>
  <si>
    <t>in %</t>
  </si>
  <si>
    <t>(max.10)</t>
  </si>
  <si>
    <t>(2)x(3)</t>
  </si>
  <si>
    <t>OE</t>
  </si>
  <si>
    <t>PN</t>
  </si>
  <si>
    <t>Länder und Regionen (Basis)</t>
  </si>
  <si>
    <t>Länder und Regionen (Zeile 35)</t>
  </si>
  <si>
    <t>Auswahl ja/nein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</si>
  <si>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</si>
  <si>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</si>
  <si>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</si>
  <si>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</si>
  <si>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</si>
  <si>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</si>
  <si>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</si>
  <si>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</si>
  <si>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</si>
  <si>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</si>
  <si>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</si>
  <si>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</si>
  <si>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</si>
  <si>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</si>
  <si>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</si>
  <si>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</si>
  <si>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</si>
  <si>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</si>
  <si>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</si>
  <si>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</si>
  <si>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</si>
  <si>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</si>
  <si>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</si>
  <si>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</si>
  <si>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</si>
  <si>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</si>
  <si>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</si>
  <si>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</si>
  <si>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</si>
  <si>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</si>
  <si>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</si>
  <si>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</si>
  <si>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</si>
  <si>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</si>
  <si>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</si>
  <si>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</si>
  <si>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</si>
  <si>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</si>
  <si>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</si>
  <si>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</si>
  <si>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</si>
  <si>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</si>
  <si>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Channel Islands</t>
  </si>
  <si>
    <t>Chile</t>
  </si>
  <si>
    <t>China</t>
  </si>
  <si>
    <t>China, Hong Kong Special Administrative Region</t>
  </si>
  <si>
    <t>China, Macao Special Administrative Region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</si>
  <si>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</si>
  <si>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</si>
  <si>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</si>
  <si>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</si>
  <si>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</si>
  <si>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</si>
  <si>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</si>
  <si>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</si>
  <si>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</si>
  <si>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</si>
  <si>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</si>
  <si>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</si>
  <si>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</si>
  <si>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</si>
  <si>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</si>
  <si>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</si>
  <si>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</si>
  <si>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</si>
  <si>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</si>
  <si>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</si>
  <si>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</si>
  <si>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</si>
  <si>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</si>
  <si>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</si>
  <si>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</si>
  <si>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</si>
  <si>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</si>
  <si>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</si>
  <si>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</si>
  <si>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</si>
  <si>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</si>
  <si>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</si>
  <si>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</si>
  <si>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</si>
  <si>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</si>
  <si>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</si>
  <si>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</si>
  <si>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</si>
  <si>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</si>
  <si>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</si>
  <si>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</si>
  <si>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</si>
  <si>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</si>
  <si>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</si>
  <si>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</si>
  <si>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</si>
  <si>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</si>
  <si>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</si>
  <si>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</si>
  <si>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</si>
  <si>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</si>
  <si>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</si>
  <si>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</si>
  <si>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</si>
  <si>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</si>
  <si>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</si>
  <si>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</si>
  <si>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</si>
  <si>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</si>
  <si>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</si>
  <si>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</si>
  <si>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</si>
  <si>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</si>
  <si>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</si>
  <si>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</si>
  <si>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</si>
  <si>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</si>
  <si>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</si>
  <si>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</si>
  <si>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</si>
  <si>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</si>
  <si>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</si>
  <si>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</si>
  <si>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</si>
  <si>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</si>
  <si>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</si>
  <si>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</si>
  <si>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</si>
  <si>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</si>
  <si>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</si>
  <si>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</si>
  <si>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</si>
  <si>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</si>
  <si>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</si>
  <si>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</si>
  <si>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</si>
  <si>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</si>
  <si>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</si>
  <si>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</si>
  <si>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</si>
  <si>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</si>
  <si>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</si>
  <si>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</si>
  <si>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</si>
  <si>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</si>
  <si>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</si>
  <si>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</si>
  <si>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</si>
  <si>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</si>
  <si>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</si>
  <si>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</si>
  <si>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</si>
  <si>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</si>
  <si>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</si>
  <si>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</si>
  <si>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</si>
  <si>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</si>
  <si>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</si>
  <si>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</si>
  <si>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</si>
  <si>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</si>
  <si>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</si>
  <si>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</si>
  <si>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</si>
  <si>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</si>
  <si>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</si>
  <si>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</si>
  <si>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</si>
  <si>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</si>
  <si>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</si>
  <si>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</si>
  <si>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</si>
  <si>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</si>
  <si>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</si>
  <si>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</si>
  <si>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Republic of Moldova</t>
  </si>
  <si>
    <t>Réunion</t>
  </si>
  <si>
    <t>Romania</t>
  </si>
  <si>
    <t>Russian Federation</t>
  </si>
  <si>
    <t>Rwanda</t>
  </si>
  <si>
    <t>Saint Barthélemy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</si>
  <si>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</si>
  <si>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</si>
  <si>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</si>
  <si>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</si>
  <si>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</si>
  <si>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</si>
  <si>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</si>
  <si>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</si>
  <si>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</si>
  <si>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Sark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</si>
  <si>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</si>
  <si>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</si>
  <si>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</si>
  <si>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</si>
  <si>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</si>
  <si>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</si>
  <si>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</si>
  <si>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</si>
  <si>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</si>
  <si>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</si>
  <si>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</si>
  <si>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</si>
  <si>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</si>
  <si>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</si>
  <si>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</si>
  <si>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</si>
  <si>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</si>
  <si>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</si>
  <si>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</si>
  <si>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</si>
  <si>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</si>
  <si>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</si>
  <si>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</si>
  <si>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</si>
  <si>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</si>
  <si>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</si>
  <si>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</si>
  <si>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</si>
  <si>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</si>
  <si>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</si>
  <si>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</si>
  <si>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</si>
  <si>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</si>
  <si>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</si>
  <si>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</si>
  <si>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</si>
  <si>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</si>
  <si>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</si>
  <si>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</si>
  <si>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</si>
  <si>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</si>
  <si>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</si>
  <si>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</si>
  <si>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</si>
  <si>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</si>
  <si>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</si>
  <si>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</si>
  <si>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</si>
  <si>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Wallis and Futuna Islands</t>
  </si>
  <si>
    <t>Western Sahara</t>
  </si>
  <si>
    <t>Yemen</t>
  </si>
  <si>
    <t>Zambia</t>
  </si>
  <si>
    <t>Zimbabwe</t>
  </si>
  <si>
    <t>geeignet/ungeeignet</t>
  </si>
  <si>
    <t>EUR</t>
  </si>
  <si>
    <t>Länder und Regionen</t>
  </si>
  <si>
    <t>Mindestzahl</t>
  </si>
  <si>
    <t>World</t>
  </si>
  <si>
    <t>Africa</t>
  </si>
  <si>
    <t>Eastern Africa</t>
  </si>
  <si>
    <t>Middle Africa</t>
  </si>
  <si>
    <t>Northern Africa</t>
  </si>
  <si>
    <t>Southern Africa</t>
  </si>
  <si>
    <t>Western Africa</t>
  </si>
  <si>
    <t>Americas</t>
  </si>
  <si>
    <t>Latin America and the Caribbean     </t>
  </si>
  <si>
    <t>Caribbean</t>
  </si>
  <si>
    <t>Central America</t>
  </si>
  <si>
    <t>South America</t>
  </si>
  <si>
    <t>Northern America</t>
  </si>
  <si>
    <t>Asia</t>
  </si>
  <si>
    <t>Central Asia</t>
  </si>
  <si>
    <t>Eastern Asia</t>
  </si>
  <si>
    <t>Southern Asia</t>
  </si>
  <si>
    <t>South-Eastern Asia</t>
  </si>
  <si>
    <t>Western Asia</t>
  </si>
  <si>
    <t>Europe</t>
  </si>
  <si>
    <t>Eastern Europe</t>
  </si>
  <si>
    <t>Northern Europe</t>
  </si>
  <si>
    <t>Southern Europe</t>
  </si>
  <si>
    <t>Western Europe</t>
  </si>
  <si>
    <t>Oceania</t>
  </si>
  <si>
    <t>(2)x(5)</t>
  </si>
  <si>
    <t>(2)x(7)</t>
  </si>
  <si>
    <t>(2)x(9)</t>
  </si>
  <si>
    <t>(2)x(11)</t>
  </si>
  <si>
    <t>Grid for assessing the eligibility of consulting firms</t>
  </si>
  <si>
    <t>Date</t>
  </si>
  <si>
    <t>Project title</t>
  </si>
  <si>
    <t>I. Commercial assessment</t>
  </si>
  <si>
    <t>[Company 1]</t>
  </si>
  <si>
    <t>[Company 2]</t>
  </si>
  <si>
    <t>[Company 3]</t>
  </si>
  <si>
    <t>[Company 4]</t>
  </si>
  <si>
    <t>[Company 5]</t>
  </si>
  <si>
    <t>Score</t>
  </si>
  <si>
    <t>Assessment</t>
  </si>
  <si>
    <t>Average annual turnover for the last three financial years (last-but-four financial year can be included in case of invitation to tender held within six months of end of last financial year).</t>
  </si>
  <si>
    <t>Number of employees as at 31.12. of the previous year</t>
  </si>
  <si>
    <t>At least:</t>
  </si>
  <si>
    <t>persons</t>
  </si>
  <si>
    <t>eligible</t>
  </si>
  <si>
    <t>ineligible</t>
  </si>
  <si>
    <t>yes</t>
  </si>
  <si>
    <t>no</t>
  </si>
  <si>
    <t xml:space="preserve">in the region World </t>
  </si>
  <si>
    <t xml:space="preserve">in the region Africa </t>
  </si>
  <si>
    <t xml:space="preserve">in the region Eastern Africa </t>
  </si>
  <si>
    <t xml:space="preserve">in the region Middle Africa </t>
  </si>
  <si>
    <t xml:space="preserve">in the region Northern Africa </t>
  </si>
  <si>
    <t xml:space="preserve">in the region Southern Africa </t>
  </si>
  <si>
    <t xml:space="preserve">in the region Western Africa </t>
  </si>
  <si>
    <t xml:space="preserve">in the region Americas </t>
  </si>
  <si>
    <t xml:space="preserve">in the region Latin America and the Caribbea </t>
  </si>
  <si>
    <t xml:space="preserve">in the region Caribbean </t>
  </si>
  <si>
    <t xml:space="preserve">in the region Central America </t>
  </si>
  <si>
    <t xml:space="preserve">in the region South America </t>
  </si>
  <si>
    <t xml:space="preserve">in the region Northern America </t>
  </si>
  <si>
    <t xml:space="preserve">in the region Asia </t>
  </si>
  <si>
    <t xml:space="preserve">in the region Central Asia </t>
  </si>
  <si>
    <t xml:space="preserve">in the region Eastern Asia </t>
  </si>
  <si>
    <t xml:space="preserve">in the region Southern Asia </t>
  </si>
  <si>
    <t xml:space="preserve">in the region South-Eastern Asia </t>
  </si>
  <si>
    <t xml:space="preserve">in the region Western Asia </t>
  </si>
  <si>
    <t xml:space="preserve">in the region Europe </t>
  </si>
  <si>
    <t xml:space="preserve">in the region Eastern Europe </t>
  </si>
  <si>
    <t xml:space="preserve">in the region Northern Europe </t>
  </si>
  <si>
    <t xml:space="preserve">in the region Southern Europe </t>
  </si>
  <si>
    <t xml:space="preserve">in the region Western Europe </t>
  </si>
  <si>
    <t xml:space="preserve">in the region Oceania </t>
  </si>
  <si>
    <t>in the country Afghanistan</t>
  </si>
  <si>
    <t>in the country Åland Islands</t>
  </si>
  <si>
    <t>in the country Albania</t>
  </si>
  <si>
    <t>in the country Algeria</t>
  </si>
  <si>
    <t>in the country American Samoa</t>
  </si>
  <si>
    <t>in the country Andorra</t>
  </si>
  <si>
    <t>in the country Angola</t>
  </si>
  <si>
    <t>in the country Anguilla</t>
  </si>
  <si>
    <t>in the country Antigua and Barbuda</t>
  </si>
  <si>
    <t>in the country Argentina</t>
  </si>
  <si>
    <t>in the country Armenia</t>
  </si>
  <si>
    <t>in the country Aruba</t>
  </si>
  <si>
    <t>in the country Australia</t>
  </si>
  <si>
    <t>in the country Austria</t>
  </si>
  <si>
    <t>in the country Azerbaijan</t>
  </si>
  <si>
    <t>in the country Bahamas</t>
  </si>
  <si>
    <t>in the country Bahrain</t>
  </si>
  <si>
    <t>in the country Bangladesh</t>
  </si>
  <si>
    <t>in the country Barbados</t>
  </si>
  <si>
    <t>in the country Belarus</t>
  </si>
  <si>
    <t>in the country Belgium</t>
  </si>
  <si>
    <t>in the country Belize</t>
  </si>
  <si>
    <t>in the country Benin</t>
  </si>
  <si>
    <t>in the country Bermuda</t>
  </si>
  <si>
    <t>in the country Bhutan</t>
  </si>
  <si>
    <t>in the country Bolivia (Plurinational State of)</t>
  </si>
  <si>
    <t>in the country Bonaire, Sint Eustatius and Saba</t>
  </si>
  <si>
    <t>in the country Bosnia and Herzegovina</t>
  </si>
  <si>
    <t>in the country Botswana</t>
  </si>
  <si>
    <t>in the country Brazil</t>
  </si>
  <si>
    <t>in the country British Virgin Islands</t>
  </si>
  <si>
    <t>in the country Brunei Darussalam</t>
  </si>
  <si>
    <t>in the country Bulgaria</t>
  </si>
  <si>
    <t>in the country Burkina Faso</t>
  </si>
  <si>
    <t>in the country Burundi</t>
  </si>
  <si>
    <t>in the country Cabo Verde</t>
  </si>
  <si>
    <t>in the country Cambodia</t>
  </si>
  <si>
    <t>in the country Cameroon</t>
  </si>
  <si>
    <t>in the country Canada</t>
  </si>
  <si>
    <t>in the country Cayman Islands</t>
  </si>
  <si>
    <t>in the country Central African Republic</t>
  </si>
  <si>
    <t>in the country Chad</t>
  </si>
  <si>
    <t>in the country Channel Islands</t>
  </si>
  <si>
    <t>in the country Chile</t>
  </si>
  <si>
    <t>in the country China</t>
  </si>
  <si>
    <t>in the country China, Hong Kong Special Administrative Region</t>
  </si>
  <si>
    <t>in the country China, Macao Special Administrative Region</t>
  </si>
  <si>
    <t>in the country Colombia</t>
  </si>
  <si>
    <t>in the country Comoros</t>
  </si>
  <si>
    <t>in the country Congo</t>
  </si>
  <si>
    <t>in the country Cook Islands</t>
  </si>
  <si>
    <t>in the country Costa Rica</t>
  </si>
  <si>
    <t>in the country Côte d'Ivoire</t>
  </si>
  <si>
    <t>in the country Croatia</t>
  </si>
  <si>
    <t>in the country Cuba</t>
  </si>
  <si>
    <t>in the country Curaçao</t>
  </si>
  <si>
    <t>in the country Cyprus</t>
  </si>
  <si>
    <t>in the country Czech Republic</t>
  </si>
  <si>
    <t>in the country Democratic People's Republic of Korea</t>
  </si>
  <si>
    <t>in the country Democratic Republic of the Congo</t>
  </si>
  <si>
    <t>in the country Denmark</t>
  </si>
  <si>
    <t>in the country Djibouti</t>
  </si>
  <si>
    <t>in the country Dominica</t>
  </si>
  <si>
    <t>in the country Dominican Republic</t>
  </si>
  <si>
    <t>in the country Ecuador</t>
  </si>
  <si>
    <t>in the country Egypt</t>
  </si>
  <si>
    <t>in the country El Salvador</t>
  </si>
  <si>
    <t>in the country Equatorial Guinea</t>
  </si>
  <si>
    <t>in the country Eritrea</t>
  </si>
  <si>
    <t>in the country Estonia</t>
  </si>
  <si>
    <t>in the country Ethiopia</t>
  </si>
  <si>
    <t>in the country Faeroe Islands</t>
  </si>
  <si>
    <t>in the country Falkland Islands (Malvinas)</t>
  </si>
  <si>
    <t>in the country Fiji</t>
  </si>
  <si>
    <t>in the country Finland</t>
  </si>
  <si>
    <t>in the country France</t>
  </si>
  <si>
    <t>in the country French Guiana</t>
  </si>
  <si>
    <t>in the country French Polynesia</t>
  </si>
  <si>
    <t>in the country Gabon</t>
  </si>
  <si>
    <t>in the country Gambia</t>
  </si>
  <si>
    <t>in the country Georgia</t>
  </si>
  <si>
    <t>in the country Germany</t>
  </si>
  <si>
    <t>in the country Ghana</t>
  </si>
  <si>
    <t>in the country Gibraltar</t>
  </si>
  <si>
    <t>in the country Greece</t>
  </si>
  <si>
    <t>in the country Greenland</t>
  </si>
  <si>
    <t>in the country Grenada</t>
  </si>
  <si>
    <t>in the country Guadeloupe</t>
  </si>
  <si>
    <t>in the country Guam</t>
  </si>
  <si>
    <t>in the country Guatemala</t>
  </si>
  <si>
    <t>in the country Guernsey</t>
  </si>
  <si>
    <t>in the country Guinea</t>
  </si>
  <si>
    <t>in the country Guinea-Bissau</t>
  </si>
  <si>
    <t>in the country Guyana</t>
  </si>
  <si>
    <t>in the country Haiti</t>
  </si>
  <si>
    <t>in the country Holy See</t>
  </si>
  <si>
    <t>in the country Honduras</t>
  </si>
  <si>
    <t>in the country Hungary</t>
  </si>
  <si>
    <t>in the country Iceland</t>
  </si>
  <si>
    <t>in the country India</t>
  </si>
  <si>
    <t>in the country Indonesia</t>
  </si>
  <si>
    <t>in the country Iran (Islamic Republic of)</t>
  </si>
  <si>
    <t>in the country Iraq</t>
  </si>
  <si>
    <t>in the country Ireland</t>
  </si>
  <si>
    <t>in the country Isle of Man</t>
  </si>
  <si>
    <t>in the country Israel</t>
  </si>
  <si>
    <t>in the country Italy</t>
  </si>
  <si>
    <t>in the country Jamaica</t>
  </si>
  <si>
    <t>in the country Japan</t>
  </si>
  <si>
    <t>in the country Jersey</t>
  </si>
  <si>
    <t>in the country Jordan</t>
  </si>
  <si>
    <t>in the country Kazakhstan</t>
  </si>
  <si>
    <t>in the country Kenya</t>
  </si>
  <si>
    <t>in the country Kiribati</t>
  </si>
  <si>
    <t>in the country Kuwait</t>
  </si>
  <si>
    <t>in the country Kyrgyzstan</t>
  </si>
  <si>
    <t>in the country Lao People's Democratic Republic</t>
  </si>
  <si>
    <t>in the country Latvia</t>
  </si>
  <si>
    <t>in the country Lebanon</t>
  </si>
  <si>
    <t>in the country Lesotho</t>
  </si>
  <si>
    <t>in the country Liberia</t>
  </si>
  <si>
    <t>in the country Libya</t>
  </si>
  <si>
    <t>in the country Liechtenstein</t>
  </si>
  <si>
    <t>in the country Lithuania</t>
  </si>
  <si>
    <t>in the country Luxembourg</t>
  </si>
  <si>
    <t>in the country Madagascar</t>
  </si>
  <si>
    <t>in the country Malawi</t>
  </si>
  <si>
    <t>in the country Malaysia</t>
  </si>
  <si>
    <t>in the country Maldives</t>
  </si>
  <si>
    <t>in the country Mali</t>
  </si>
  <si>
    <t>in the country Malta</t>
  </si>
  <si>
    <t>in the country Marshall Islands</t>
  </si>
  <si>
    <t>in the country Martinique</t>
  </si>
  <si>
    <t>in the country Mauritania</t>
  </si>
  <si>
    <t>in the country Mauritius</t>
  </si>
  <si>
    <t>in the country Mayotte</t>
  </si>
  <si>
    <t>in the country Mexico</t>
  </si>
  <si>
    <t>in the country Micronesia (Federated States of)</t>
  </si>
  <si>
    <t>in the country Monaco</t>
  </si>
  <si>
    <t>in the country Mongolia</t>
  </si>
  <si>
    <t>in the country Montenegro</t>
  </si>
  <si>
    <t>in the country Montserrat</t>
  </si>
  <si>
    <t>in the country Morocco</t>
  </si>
  <si>
    <t>in the country Mozambique</t>
  </si>
  <si>
    <t>in the country Myanmar</t>
  </si>
  <si>
    <t>in the country Namibia</t>
  </si>
  <si>
    <t>in the country Nauru</t>
  </si>
  <si>
    <t>in the country Nepal</t>
  </si>
  <si>
    <t>in the country Netherlands</t>
  </si>
  <si>
    <t>in the country New Caledonia</t>
  </si>
  <si>
    <t>in the country New Zealand</t>
  </si>
  <si>
    <t>in the country Nicaragua</t>
  </si>
  <si>
    <t>in the country Niger</t>
  </si>
  <si>
    <t>in the country Nigeria</t>
  </si>
  <si>
    <t>in the country Niue</t>
  </si>
  <si>
    <t>in the country Norfolk Island</t>
  </si>
  <si>
    <t>in the country Northern Mariana Islands</t>
  </si>
  <si>
    <t>in the country Norway</t>
  </si>
  <si>
    <t>in the country Oman</t>
  </si>
  <si>
    <t>in the country Pakistan</t>
  </si>
  <si>
    <t>in the country Palau</t>
  </si>
  <si>
    <t>in the country Panama</t>
  </si>
  <si>
    <t>in the country Papua New Guinea</t>
  </si>
  <si>
    <t>in the country Paraguay</t>
  </si>
  <si>
    <t>in the country Peru</t>
  </si>
  <si>
    <t>in the country Philippines</t>
  </si>
  <si>
    <t>in the country Pitcairn</t>
  </si>
  <si>
    <t>in the country Poland</t>
  </si>
  <si>
    <t>in the country Portugal</t>
  </si>
  <si>
    <t>in the country Puerto Rico</t>
  </si>
  <si>
    <t>in the country Qatar</t>
  </si>
  <si>
    <t>in the country Republic of Korea</t>
  </si>
  <si>
    <t>in the country Republic of Moldova</t>
  </si>
  <si>
    <t>in the country Réunion</t>
  </si>
  <si>
    <t>in the country Romania</t>
  </si>
  <si>
    <t>in the country Russian Federation</t>
  </si>
  <si>
    <t>in the country Rwanda</t>
  </si>
  <si>
    <t>in the country Saint Barthélemy</t>
  </si>
  <si>
    <t>in the country Saint Helena</t>
  </si>
  <si>
    <t>in the country Saint Kitts and Nevis</t>
  </si>
  <si>
    <t>in the country Saint Lucia</t>
  </si>
  <si>
    <t>in the country Saint Martin (French part)</t>
  </si>
  <si>
    <t>in the country Saint Pierre and Miquelon</t>
  </si>
  <si>
    <t>in the country Saint Vincent and the Grenadines</t>
  </si>
  <si>
    <t>in the country Samoa</t>
  </si>
  <si>
    <t>in the country San Marino</t>
  </si>
  <si>
    <t>in the country Sao Tome and Principe</t>
  </si>
  <si>
    <t>in the country Sark</t>
  </si>
  <si>
    <t>in the country Saudi Arabia</t>
  </si>
  <si>
    <t>in the country Senegal</t>
  </si>
  <si>
    <t>in the country Serbia</t>
  </si>
  <si>
    <t>in the country Seychelles</t>
  </si>
  <si>
    <t>in the country Sierra Leone</t>
  </si>
  <si>
    <t>in the country Singapore</t>
  </si>
  <si>
    <t>in the country Sint Maarten (Dutch part)</t>
  </si>
  <si>
    <t>in the country Slovakia</t>
  </si>
  <si>
    <t>in the country Slovenia</t>
  </si>
  <si>
    <t>in the country Solomon Islands</t>
  </si>
  <si>
    <t>in the country Somalia</t>
  </si>
  <si>
    <t>in the country South Africa</t>
  </si>
  <si>
    <t>in the country South Sudan</t>
  </si>
  <si>
    <t>in the country Spain</t>
  </si>
  <si>
    <t>in the country Sri Lanka</t>
  </si>
  <si>
    <t>in the country State of Palestine</t>
  </si>
  <si>
    <t>in the country Sudan</t>
  </si>
  <si>
    <t>in the country Suriname</t>
  </si>
  <si>
    <t>in the country Svalbard and Jan Mayen Islands</t>
  </si>
  <si>
    <t>in the country Swaziland</t>
  </si>
  <si>
    <t>in the country Sweden</t>
  </si>
  <si>
    <t>in the country Switzerland</t>
  </si>
  <si>
    <t>in the country Syrian Arab Republic</t>
  </si>
  <si>
    <t>in the country Tajikistan</t>
  </si>
  <si>
    <t>in the country Thailand</t>
  </si>
  <si>
    <t>in the country The former Yugoslav Republic of Macedonia</t>
  </si>
  <si>
    <t>in the country Timor-Leste</t>
  </si>
  <si>
    <t>in the country Togo</t>
  </si>
  <si>
    <t>in the country Tokelau</t>
  </si>
  <si>
    <t>in the country Tonga</t>
  </si>
  <si>
    <t>in the country Trinidad and Tobago</t>
  </si>
  <si>
    <t>in the country Tunisia</t>
  </si>
  <si>
    <t>in the country Turkey</t>
  </si>
  <si>
    <t>in the country Turkmenistan</t>
  </si>
  <si>
    <t>in the country Turks and Caicos Islands</t>
  </si>
  <si>
    <t>in the country Tuvalu</t>
  </si>
  <si>
    <t>in the country Uganda</t>
  </si>
  <si>
    <t>in the country Ukraine</t>
  </si>
  <si>
    <t>in the country United Arab Emirates</t>
  </si>
  <si>
    <t>in the country United Kingdom of Great Britain and Northern Ireland</t>
  </si>
  <si>
    <t>in the country United Republic of Tanzania</t>
  </si>
  <si>
    <t>in the country United States of America</t>
  </si>
  <si>
    <t>in the country United States Virgin Islands</t>
  </si>
  <si>
    <t>in the country Uruguay</t>
  </si>
  <si>
    <t>in the country Uzbekistan</t>
  </si>
  <si>
    <t>in the country Vanuatu</t>
  </si>
  <si>
    <t>in the country Venezuela (Bolivarian Republic of)</t>
  </si>
  <si>
    <t>in the country Viet Nam</t>
  </si>
  <si>
    <t>in the country Wallis and Futuna Islands</t>
  </si>
  <si>
    <t>in the country Western Sahara</t>
  </si>
  <si>
    <t>in the country Yemen</t>
  </si>
  <si>
    <t>in the country Zambia</t>
  </si>
  <si>
    <t>in the country Zimbabwe</t>
  </si>
  <si>
    <t>II. Technical assessment</t>
  </si>
  <si>
    <t>The technical assessment is only based on reference projects with a minimum commission value of</t>
  </si>
  <si>
    <t>A Minimum requirements</t>
  </si>
  <si>
    <t>At least</t>
  </si>
  <si>
    <t>and at least</t>
  </si>
  <si>
    <t>B Weighted criteria (only for procedures with pre-qualification and a limit on the number of applicants)</t>
  </si>
  <si>
    <t>in the last three years</t>
  </si>
  <si>
    <t>Criterion</t>
  </si>
  <si>
    <t>Weighting</t>
  </si>
  <si>
    <t>Total 1.</t>
  </si>
  <si>
    <t>2. Regional experience</t>
  </si>
  <si>
    <t>Regional experience</t>
  </si>
  <si>
    <t>3. Experience of development projects (ODA-financed)</t>
  </si>
  <si>
    <t>Experience of development projects (ODA-financed)</t>
  </si>
  <si>
    <t>Overall total</t>
  </si>
  <si>
    <t>Ranking</t>
  </si>
  <si>
    <t>I hereby declare that I have filled out this assessment independently, to the best of my knowledge and in good faith. I will treat the information contained in this document confidentially and will not pass to others any information on the ongoing assessment procedure.</t>
  </si>
  <si>
    <t>page 1 of 2</t>
  </si>
  <si>
    <t>Company 1 to 5</t>
  </si>
  <si>
    <t>[Transaction number]</t>
  </si>
  <si>
    <t>TN</t>
  </si>
  <si>
    <t>Date, signature</t>
  </si>
  <si>
    <t>Officer responsible for the commission</t>
  </si>
  <si>
    <t>Assessor</t>
  </si>
  <si>
    <t>Result</t>
  </si>
  <si>
    <t>Overall result, commercial and technical</t>
  </si>
  <si>
    <t>Mandatory grounds for exclusion as per section 123 GWB</t>
  </si>
  <si>
    <t>Optional grounds for exclusion as per section 124 GWB</t>
  </si>
  <si>
    <t>Evidence of commercial register entry</t>
  </si>
  <si>
    <t>In case of bidding consortia: Declaration by consortium</t>
  </si>
  <si>
    <t xml:space="preserve"> (counts up automatically if entries in company 6 to 10 are made)</t>
  </si>
  <si>
    <t xml:space="preserve">For the technical assessment: </t>
  </si>
  <si>
    <t xml:space="preserve">For the commercial assessment: </t>
  </si>
  <si>
    <t>1300</t>
  </si>
  <si>
    <t>CESARE</t>
  </si>
  <si>
    <t>2015.2077.4-001.00</t>
  </si>
  <si>
    <t>Philip Madelung</t>
  </si>
  <si>
    <t xml:space="preserve">Appropriateness of suggested concept and work plan </t>
  </si>
  <si>
    <t xml:space="preserve">Implementation methods: Team management, reporting, approach to timely delivery </t>
  </si>
  <si>
    <t>SADC region</t>
  </si>
  <si>
    <t>1. Technical Experience</t>
  </si>
  <si>
    <t>Technical experience (assessment of the team's accumulated experience, noting team member's availability)</t>
  </si>
  <si>
    <t>Stratgy: Technical concept, workplan, risk management</t>
  </si>
  <si>
    <t>Jens Koeniger</t>
  </si>
  <si>
    <t>Stakeholder interaction</t>
  </si>
  <si>
    <t xml:space="preserve">trade promotion/ trade development </t>
  </si>
  <si>
    <t>Trade data and market access information</t>
  </si>
  <si>
    <t>Trade promotion/trade development  (instruments/programms)</t>
  </si>
  <si>
    <t xml:space="preserve">Knowledge of SADC Trade Protocol, industrialization Strategy, SADC-EU EPA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</si>
</sst>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;"/>
    <numFmt numFmtId="165" formatCode="General;;"/>
    <numFmt numFmtId="166" formatCode="&quot;(&quot;0&quot;)&quot;"/>
  </numFmts>
  <fonts count="20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name val="Arial"/>
      <family val="2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7F7F7F"/>
      <name val="Calibri"/>
      <family val="2"/>
      <scheme val="minor"/>
    </font>
    <font>
      <i/>
      <sz val="8"/>
      <color rgb="FF7F7F7F"/>
      <name val="Calibri"/>
      <family val="2"/>
      <scheme val="minor"/>
    </font>
    <font>
      <sz val="22"/>
      <color rgb="FF80808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hair">
        <color rgb="FF808080"/>
      </bottom>
      <diagonal/>
    </border>
    <border>
      <left style="thin">
        <color indexed="23"/>
      </left>
      <right/>
      <top/>
      <bottom style="hair">
        <color rgb="FF808080"/>
      </bottom>
      <diagonal/>
    </border>
    <border>
      <left/>
      <right style="thin">
        <color indexed="23"/>
      </right>
      <top/>
      <bottom style="hair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 style="thin">
        <color indexed="23"/>
      </left>
      <right/>
      <top style="hair">
        <color rgb="FF808080"/>
      </top>
      <bottom style="hair">
        <color rgb="FF808080"/>
      </bottom>
      <diagonal/>
    </border>
    <border>
      <left/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 style="thin">
        <color rgb="FF808080"/>
      </bottom>
      <diagonal/>
    </border>
    <border>
      <left/>
      <right style="thin">
        <color indexed="23"/>
      </right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/>
      <diagonal/>
    </border>
    <border>
      <left/>
      <right style="thin">
        <color indexed="23"/>
      </right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hair">
        <color rgb="FF808080"/>
      </bottom>
      <diagonal/>
    </border>
    <border>
      <left style="hair">
        <color indexed="64"/>
      </left>
      <right style="thin">
        <color indexed="23"/>
      </right>
      <top/>
      <bottom style="hair">
        <color rgb="FF808080"/>
      </bottom>
      <diagonal/>
    </border>
    <border>
      <left style="thin">
        <color indexed="23"/>
      </left>
      <right style="hair">
        <color indexed="64"/>
      </right>
      <top style="hair">
        <color rgb="FF808080"/>
      </top>
      <bottom style="hair">
        <color rgb="FF808080"/>
      </bottom>
      <diagonal/>
    </border>
    <border>
      <left style="hair">
        <color indexed="64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/>
      <diagonal/>
    </border>
    <border>
      <left style="thin">
        <color rgb="FF808080"/>
      </left>
      <right style="thin">
        <color indexed="23"/>
      </right>
      <top/>
      <bottom/>
      <diagonal/>
    </border>
    <border>
      <left style="thin">
        <color rgb="FF808080"/>
      </left>
      <right style="thin">
        <color indexed="23"/>
      </right>
      <top/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23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rgb="FF808080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/>
      <diagonal/>
    </border>
    <border>
      <left style="thin">
        <color indexed="23"/>
      </left>
      <right style="hair">
        <color indexed="64"/>
      </right>
      <top style="hair">
        <color rgb="FF808080"/>
      </top>
      <bottom/>
      <diagonal/>
    </border>
    <border>
      <left style="hair">
        <color indexed="64"/>
      </left>
      <right style="thin">
        <color indexed="23"/>
      </right>
      <top style="hair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thin">
        <color rgb="FF808080"/>
      </bottom>
      <diagonal/>
    </border>
    <border>
      <left style="hair">
        <color indexed="64"/>
      </left>
      <right style="thin">
        <color indexed="23"/>
      </right>
      <top/>
      <bottom style="thin">
        <color rgb="FF808080"/>
      </bottom>
      <diagonal/>
    </border>
    <border>
      <left style="hair">
        <color indexed="64"/>
      </left>
      <right/>
      <top/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/>
      <diagonal/>
    </border>
    <border>
      <left style="hair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/>
      <diagonal/>
    </border>
    <border>
      <left style="hair">
        <color indexed="64"/>
      </left>
      <right style="thin">
        <color indexed="23"/>
      </right>
      <top style="thin">
        <color rgb="FF808080"/>
      </top>
      <bottom/>
      <diagonal/>
    </border>
    <border>
      <left style="hair">
        <color indexed="64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medium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/>
      <right style="hair">
        <color indexed="64"/>
      </right>
      <top style="thin">
        <color rgb="FF808080"/>
      </top>
      <bottom style="medium">
        <color rgb="FF808080"/>
      </bottom>
      <diagonal/>
    </border>
    <border>
      <left style="hair">
        <color indexed="64"/>
      </left>
      <right/>
      <top style="thin">
        <color rgb="FF808080"/>
      </top>
      <bottom style="medium">
        <color rgb="FF808080"/>
      </bottom>
      <diagonal/>
    </border>
    <border>
      <left/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/>
      <top/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/>
      <top style="thin">
        <color rgb="FF808080"/>
      </top>
      <bottom style="medium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/>
      <right style="thin">
        <color rgb="FF808080"/>
      </right>
      <top style="hair">
        <color rgb="FF808080"/>
      </top>
      <bottom style="hair">
        <color rgb="FF808080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2" fillId="0" borderId="0"/>
    <xf numFmtId="0" fontId="1" fillId="0" borderId="0"/>
  </cellStyleXfs>
  <cellXfs count="23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  <protection locked="0"/>
    </xf>
    <xf numFmtId="165" fontId="1" fillId="0" borderId="5" xfId="0" applyNumberFormat="1" applyFont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1" fillId="0" borderId="0" xfId="0" applyFont="1"/>
    <xf numFmtId="0" fontId="12" fillId="0" borderId="0" xfId="0" applyFont="1"/>
    <xf numFmtId="0" fontId="12" fillId="0" borderId="0" xfId="0" applyFont="1"/>
    <xf numFmtId="0" fontId="13" fillId="0" borderId="0" xfId="0" applyFont="1" applyFill="1" applyAlignment="1">
      <alignment vertical="center" wrapText="1"/>
    </xf>
    <xf numFmtId="0" fontId="12" fillId="0" borderId="0" xfId="0" applyFont="1" applyFill="1"/>
    <xf numFmtId="0" fontId="13" fillId="0" borderId="0" xfId="0" applyFont="1" applyFill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 wrapText="1"/>
    </xf>
    <xf numFmtId="0" fontId="0" fillId="0" borderId="9" xfId="0" applyBorder="1"/>
    <xf numFmtId="0" fontId="4" fillId="0" borderId="12" xfId="0" applyFont="1" applyBorder="1" applyAlignment="1" applyProtection="1">
      <alignment vertical="center" wrapText="1"/>
    </xf>
    <xf numFmtId="0" fontId="0" fillId="0" borderId="12" xfId="0" applyBorder="1"/>
    <xf numFmtId="0" fontId="4" fillId="0" borderId="12" xfId="0" applyFont="1" applyBorder="1" applyAlignment="1" applyProtection="1">
      <alignment horizontal="left" vertical="center" wrapText="1"/>
    </xf>
    <xf numFmtId="0" fontId="1" fillId="0" borderId="12" xfId="0" applyFont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1" fillId="0" borderId="12" xfId="0" applyFont="1" applyBorder="1" applyAlignment="1" applyProtection="1">
      <alignment horizontal="right" vertical="center" wrapText="1"/>
    </xf>
    <xf numFmtId="49" fontId="4" fillId="0" borderId="9" xfId="0" applyNumberFormat="1" applyFont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0" fontId="1" fillId="0" borderId="22" xfId="0" applyNumberFormat="1" applyFont="1" applyFill="1" applyBorder="1" applyAlignment="1" applyProtection="1">
      <alignment vertical="center"/>
    </xf>
    <xf numFmtId="165" fontId="1" fillId="0" borderId="23" xfId="0" applyNumberFormat="1" applyFont="1" applyFill="1" applyBorder="1" applyAlignment="1" applyProtection="1">
      <alignment vertical="center"/>
    </xf>
    <xf numFmtId="0" fontId="1" fillId="3" borderId="24" xfId="0" applyNumberFormat="1" applyFont="1" applyFill="1" applyBorder="1" applyAlignment="1" applyProtection="1">
      <alignment vertical="center"/>
      <protection locked="0"/>
    </xf>
    <xf numFmtId="165" fontId="1" fillId="0" borderId="25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5" xfId="0" applyFont="1" applyBorder="1"/>
    <xf numFmtId="0" fontId="1" fillId="0" borderId="0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6" xfId="0" applyNumberFormat="1" applyFont="1" applyFill="1" applyBorder="1" applyAlignment="1" applyProtection="1">
      <alignment vertical="top" wrapText="1"/>
    </xf>
    <xf numFmtId="14" fontId="5" fillId="0" borderId="6" xfId="0" applyNumberFormat="1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top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 wrapText="1"/>
    </xf>
    <xf numFmtId="14" fontId="5" fillId="0" borderId="0" xfId="0" applyNumberFormat="1" applyFont="1" applyFill="1" applyBorder="1" applyAlignment="1" applyProtection="1">
      <alignment vertical="top" wrapText="1"/>
    </xf>
    <xf numFmtId="0" fontId="1" fillId="0" borderId="15" xfId="0" applyFont="1" applyBorder="1" applyAlignment="1" applyProtection="1">
      <alignment horizontal="right" vertical="center" wrapText="1"/>
    </xf>
    <xf numFmtId="49" fontId="1" fillId="0" borderId="27" xfId="0" applyNumberFormat="1" applyFont="1" applyBorder="1" applyAlignment="1" applyProtection="1">
      <alignment horizontal="center" vertical="center"/>
    </xf>
    <xf numFmtId="0" fontId="1" fillId="0" borderId="28" xfId="1" applyNumberFormat="1" applyFont="1" applyFill="1" applyBorder="1" applyAlignment="1" applyProtection="1">
      <alignment vertical="center"/>
    </xf>
    <xf numFmtId="0" fontId="1" fillId="3" borderId="29" xfId="1" applyNumberFormat="1" applyFont="1" applyFill="1" applyBorder="1" applyAlignment="1" applyProtection="1">
      <alignment vertical="center"/>
      <protection locked="0"/>
    </xf>
    <xf numFmtId="0" fontId="1" fillId="0" borderId="0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quotePrefix="1" applyNumberFormat="1" applyFont="1" applyFill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4" borderId="31" xfId="0" applyFont="1" applyFill="1" applyBorder="1" applyAlignment="1" applyProtection="1">
      <alignment vertical="center" wrapText="1"/>
    </xf>
    <xf numFmtId="0" fontId="0" fillId="4" borderId="31" xfId="0" applyFill="1" applyBorder="1"/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 wrapText="1"/>
    </xf>
    <xf numFmtId="49" fontId="1" fillId="0" borderId="0" xfId="0" quotePrefix="1" applyNumberFormat="1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vertical="center" wrapText="1"/>
    </xf>
    <xf numFmtId="0" fontId="0" fillId="0" borderId="31" xfId="0" applyBorder="1"/>
    <xf numFmtId="0" fontId="2" fillId="0" borderId="8" xfId="1" applyNumberFormat="1" applyFont="1" applyFill="1" applyBorder="1" applyAlignment="1" applyProtection="1">
      <alignment vertical="center"/>
    </xf>
    <xf numFmtId="49" fontId="0" fillId="0" borderId="31" xfId="0" applyNumberFormat="1" applyFill="1" applyBorder="1" applyAlignment="1">
      <alignment vertical="center"/>
    </xf>
    <xf numFmtId="0" fontId="2" fillId="0" borderId="33" xfId="1" applyNumberFormat="1" applyFont="1" applyFill="1" applyBorder="1" applyAlignment="1" applyProtection="1">
      <alignment vertical="center"/>
    </xf>
    <xf numFmtId="49" fontId="2" fillId="4" borderId="31" xfId="0" applyNumberFormat="1" applyFont="1" applyFill="1" applyBorder="1" applyAlignment="1" applyProtection="1">
      <alignment vertical="center"/>
    </xf>
    <xf numFmtId="0" fontId="2" fillId="4" borderId="37" xfId="0" applyFont="1" applyFill="1" applyBorder="1" applyAlignment="1" applyProtection="1">
      <alignment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0" fontId="1" fillId="3" borderId="42" xfId="1" applyNumberFormat="1" applyFont="1" applyFill="1" applyBorder="1" applyAlignment="1" applyProtection="1">
      <alignment vertical="center"/>
      <protection locked="0"/>
    </xf>
    <xf numFmtId="0" fontId="1" fillId="3" borderId="43" xfId="0" applyNumberFormat="1" applyFont="1" applyFill="1" applyBorder="1" applyAlignment="1" applyProtection="1">
      <alignment vertical="center"/>
      <protection locked="0"/>
    </xf>
    <xf numFmtId="165" fontId="1" fillId="0" borderId="44" xfId="0" applyNumberFormat="1" applyFont="1" applyBorder="1" applyAlignment="1" applyProtection="1">
      <alignment vertical="center"/>
    </xf>
    <xf numFmtId="49" fontId="5" fillId="6" borderId="21" xfId="0" applyNumberFormat="1" applyFont="1" applyFill="1" applyBorder="1" applyAlignment="1" applyProtection="1">
      <alignment vertical="center"/>
    </xf>
    <xf numFmtId="0" fontId="2" fillId="6" borderId="46" xfId="0" applyNumberFormat="1" applyFont="1" applyFill="1" applyBorder="1" applyAlignment="1" applyProtection="1">
      <alignment vertical="center"/>
    </xf>
    <xf numFmtId="0" fontId="2" fillId="6" borderId="47" xfId="0" applyNumberFormat="1" applyFont="1" applyFill="1" applyBorder="1" applyAlignment="1" applyProtection="1">
      <alignment vertical="center"/>
    </xf>
    <xf numFmtId="164" fontId="2" fillId="6" borderId="48" xfId="0" applyNumberFormat="1" applyFont="1" applyFill="1" applyBorder="1" applyAlignment="1" applyProtection="1">
      <alignment vertical="center"/>
    </xf>
    <xf numFmtId="49" fontId="0" fillId="0" borderId="31" xfId="0" applyNumberFormat="1" applyBorder="1" applyAlignment="1">
      <alignment vertical="center"/>
    </xf>
    <xf numFmtId="165" fontId="2" fillId="2" borderId="41" xfId="0" applyNumberFormat="1" applyFont="1" applyFill="1" applyBorder="1" applyAlignment="1" applyProtection="1">
      <alignment vertical="center"/>
    </xf>
    <xf numFmtId="0" fontId="1" fillId="3" borderId="41" xfId="1" applyNumberFormat="1" applyFont="1" applyFill="1" applyBorder="1" applyAlignment="1" applyProtection="1">
      <alignment vertical="center"/>
      <protection locked="0"/>
    </xf>
    <xf numFmtId="0" fontId="1" fillId="3" borderId="38" xfId="0" applyNumberFormat="1" applyFont="1" applyFill="1" applyBorder="1" applyAlignment="1" applyProtection="1">
      <alignment vertical="center"/>
      <protection locked="0"/>
    </xf>
    <xf numFmtId="165" fontId="1" fillId="0" borderId="39" xfId="0" applyNumberFormat="1" applyFont="1" applyBorder="1" applyAlignment="1" applyProtection="1">
      <alignment vertical="center"/>
    </xf>
    <xf numFmtId="0" fontId="1" fillId="3" borderId="27" xfId="1" applyNumberFormat="1" applyFont="1" applyFill="1" applyBorder="1" applyAlignment="1" applyProtection="1">
      <alignment vertical="center"/>
      <protection locked="0"/>
    </xf>
    <xf numFmtId="0" fontId="2" fillId="4" borderId="32" xfId="0" applyNumberFormat="1" applyFont="1" applyFill="1" applyBorder="1" applyAlignment="1" applyProtection="1">
      <alignment vertical="center"/>
    </xf>
    <xf numFmtId="164" fontId="2" fillId="4" borderId="33" xfId="0" applyNumberFormat="1" applyFont="1" applyFill="1" applyBorder="1" applyAlignment="1" applyProtection="1">
      <alignment vertical="center"/>
    </xf>
    <xf numFmtId="0" fontId="1" fillId="0" borderId="38" xfId="0" applyNumberFormat="1" applyFont="1" applyFill="1" applyBorder="1" applyAlignment="1" applyProtection="1">
      <alignment vertical="center"/>
    </xf>
    <xf numFmtId="165" fontId="2" fillId="0" borderId="39" xfId="0" applyNumberFormat="1" applyFont="1" applyFill="1" applyBorder="1" applyAlignment="1" applyProtection="1">
      <alignment vertical="center"/>
    </xf>
    <xf numFmtId="0" fontId="2" fillId="0" borderId="31" xfId="0" applyFont="1" applyBorder="1" applyAlignment="1" applyProtection="1">
      <alignment vertical="center"/>
    </xf>
    <xf numFmtId="0" fontId="14" fillId="4" borderId="31" xfId="0" applyFont="1" applyFill="1" applyBorder="1" applyAlignment="1" applyProtection="1">
      <alignment vertical="center"/>
    </xf>
    <xf numFmtId="164" fontId="2" fillId="4" borderId="31" xfId="0" applyNumberFormat="1" applyFont="1" applyFill="1" applyBorder="1" applyAlignment="1" applyProtection="1">
      <alignment vertical="center"/>
    </xf>
    <xf numFmtId="165" fontId="1" fillId="0" borderId="49" xfId="0" applyNumberFormat="1" applyFont="1" applyFill="1" applyBorder="1" applyAlignment="1" applyProtection="1">
      <alignment vertical="center"/>
    </xf>
    <xf numFmtId="165" fontId="1" fillId="0" borderId="50" xfId="0" applyNumberFormat="1" applyFont="1" applyBorder="1" applyAlignment="1" applyProtection="1">
      <alignment vertical="center"/>
    </xf>
    <xf numFmtId="165" fontId="1" fillId="0" borderId="51" xfId="0" applyNumberFormat="1" applyFont="1" applyBorder="1" applyAlignment="1" applyProtection="1">
      <alignment vertical="center"/>
    </xf>
    <xf numFmtId="49" fontId="2" fillId="0" borderId="31" xfId="0" applyNumberFormat="1" applyFont="1" applyBorder="1" applyAlignment="1">
      <alignment vertical="center"/>
    </xf>
    <xf numFmtId="165" fontId="2" fillId="2" borderId="40" xfId="0" applyNumberFormat="1" applyFont="1" applyFill="1" applyBorder="1" applyAlignment="1" applyProtection="1">
      <alignment vertical="center"/>
    </xf>
    <xf numFmtId="164" fontId="2" fillId="6" borderId="52" xfId="0" applyNumberFormat="1" applyFont="1" applyFill="1" applyBorder="1" applyAlignment="1" applyProtection="1">
      <alignment vertical="center"/>
    </xf>
    <xf numFmtId="0" fontId="1" fillId="0" borderId="31" xfId="0" applyFont="1" applyBorder="1" applyAlignment="1">
      <alignment vertical="center"/>
    </xf>
    <xf numFmtId="165" fontId="1" fillId="0" borderId="40" xfId="0" applyNumberFormat="1" applyFont="1" applyBorder="1" applyAlignment="1" applyProtection="1">
      <alignment vertical="center"/>
    </xf>
    <xf numFmtId="0" fontId="14" fillId="4" borderId="31" xfId="0" applyFont="1" applyFill="1" applyBorder="1" applyAlignment="1" applyProtection="1">
      <alignment horizontal="left" vertical="center" indent="1"/>
    </xf>
    <xf numFmtId="49" fontId="14" fillId="4" borderId="31" xfId="0" applyNumberFormat="1" applyFont="1" applyFill="1" applyBorder="1" applyAlignment="1" applyProtection="1">
      <alignment horizontal="left" vertical="center" indent="1"/>
    </xf>
    <xf numFmtId="49" fontId="2" fillId="6" borderId="21" xfId="0" applyNumberFormat="1" applyFont="1" applyFill="1" applyBorder="1" applyAlignment="1" applyProtection="1">
      <alignment horizontal="left" vertical="center" indent="1"/>
    </xf>
    <xf numFmtId="0" fontId="14" fillId="0" borderId="26" xfId="1" applyNumberFormat="1" applyFont="1" applyBorder="1" applyAlignment="1" applyProtection="1">
      <alignment vertical="center"/>
    </xf>
    <xf numFmtId="0" fontId="15" fillId="0" borderId="54" xfId="0" applyNumberFormat="1" applyFont="1" applyFill="1" applyBorder="1" applyAlignment="1" applyProtection="1">
      <alignment vertical="center"/>
    </xf>
    <xf numFmtId="165" fontId="14" fillId="0" borderId="55" xfId="0" applyNumberFormat="1" applyFont="1" applyFill="1" applyBorder="1" applyAlignment="1" applyProtection="1">
      <alignment vertical="center"/>
    </xf>
    <xf numFmtId="165" fontId="14" fillId="2" borderId="56" xfId="0" applyNumberFormat="1" applyFont="1" applyFill="1" applyBorder="1" applyAlignment="1" applyProtection="1">
      <alignment vertical="center"/>
    </xf>
    <xf numFmtId="166" fontId="1" fillId="0" borderId="26" xfId="0" quotePrefix="1" applyNumberFormat="1" applyFont="1" applyBorder="1" applyAlignment="1" applyProtection="1">
      <alignment horizontal="center" vertical="center"/>
    </xf>
    <xf numFmtId="166" fontId="1" fillId="0" borderId="4" xfId="0" applyNumberFormat="1" applyFont="1" applyBorder="1" applyAlignment="1" applyProtection="1">
      <alignment horizontal="center" vertical="center"/>
    </xf>
    <xf numFmtId="166" fontId="1" fillId="0" borderId="5" xfId="0" applyNumberFormat="1" applyFont="1" applyBorder="1" applyAlignment="1" applyProtection="1">
      <alignment horizontal="center" vertical="center"/>
    </xf>
    <xf numFmtId="166" fontId="1" fillId="0" borderId="3" xfId="0" applyNumberFormat="1" applyFont="1" applyBorder="1" applyAlignment="1" applyProtection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</xf>
    <xf numFmtId="3" fontId="4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5" xfId="0" applyFont="1" applyFill="1" applyBorder="1" applyAlignment="1" applyProtection="1">
      <alignment horizontal="left" vertical="center" wrapText="1"/>
      <protection locked="0"/>
    </xf>
    <xf numFmtId="0" fontId="15" fillId="0" borderId="58" xfId="0" applyFont="1" applyBorder="1" applyAlignment="1" applyProtection="1">
      <alignment vertical="center"/>
    </xf>
    <xf numFmtId="0" fontId="15" fillId="0" borderId="59" xfId="0" applyFont="1" applyBorder="1" applyAlignment="1" applyProtection="1">
      <alignment vertical="center"/>
    </xf>
    <xf numFmtId="0" fontId="15" fillId="3" borderId="60" xfId="0" applyFont="1" applyFill="1" applyBorder="1" applyAlignment="1" applyProtection="1">
      <alignment vertical="center"/>
      <protection locked="0"/>
    </xf>
    <xf numFmtId="0" fontId="15" fillId="0" borderId="61" xfId="0" applyFont="1" applyBorder="1" applyAlignment="1" applyProtection="1">
      <alignment vertical="center"/>
    </xf>
    <xf numFmtId="0" fontId="15" fillId="3" borderId="62" xfId="0" applyFont="1" applyFill="1" applyBorder="1" applyAlignment="1" applyProtection="1">
      <alignment vertical="center"/>
      <protection locked="0"/>
    </xf>
    <xf numFmtId="49" fontId="0" fillId="0" borderId="21" xfId="0" applyNumberFormat="1" applyFill="1" applyBorder="1" applyAlignment="1">
      <alignment vertical="center"/>
    </xf>
    <xf numFmtId="0" fontId="2" fillId="0" borderId="63" xfId="1" applyNumberFormat="1" applyFont="1" applyFill="1" applyBorder="1" applyAlignment="1" applyProtection="1">
      <alignment vertical="center"/>
    </xf>
    <xf numFmtId="0" fontId="17" fillId="0" borderId="0" xfId="2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vertical="center" wrapText="1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vertical="center"/>
    </xf>
    <xf numFmtId="0" fontId="14" fillId="0" borderId="68" xfId="0" applyFont="1" applyBorder="1" applyAlignment="1" applyProtection="1">
      <alignment vertical="center"/>
    </xf>
    <xf numFmtId="49" fontId="14" fillId="0" borderId="31" xfId="0" applyNumberFormat="1" applyFont="1" applyBorder="1" applyAlignment="1">
      <alignment horizontal="left" vertical="center" indent="2"/>
    </xf>
    <xf numFmtId="49" fontId="1" fillId="0" borderId="0" xfId="0" applyNumberFormat="1" applyFont="1" applyAlignment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Alignment="1"/>
    <xf numFmtId="0" fontId="1" fillId="0" borderId="6" xfId="0" applyFont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</xf>
    <xf numFmtId="0" fontId="1" fillId="5" borderId="21" xfId="0" applyFont="1" applyFill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Border="1" applyAlignment="1" applyProtection="1">
      <alignment vertical="center"/>
    </xf>
    <xf numFmtId="0" fontId="1" fillId="3" borderId="28" xfId="1" applyNumberFormat="1" applyFont="1" applyFill="1" applyBorder="1" applyAlignment="1" applyProtection="1">
      <alignment vertical="center"/>
      <protection locked="0"/>
    </xf>
    <xf numFmtId="0" fontId="1" fillId="3" borderId="22" xfId="0" applyNumberFormat="1" applyFont="1" applyFill="1" applyBorder="1" applyAlignment="1" applyProtection="1">
      <alignment vertical="center"/>
      <protection locked="0"/>
    </xf>
    <xf numFmtId="165" fontId="1" fillId="0" borderId="23" xfId="0" applyNumberFormat="1" applyFont="1" applyBorder="1" applyAlignment="1" applyProtection="1">
      <alignment vertical="center"/>
    </xf>
    <xf numFmtId="165" fontId="1" fillId="0" borderId="49" xfId="0" applyNumberFormat="1" applyFont="1" applyBorder="1" applyAlignment="1" applyProtection="1">
      <alignment vertical="center"/>
    </xf>
    <xf numFmtId="14" fontId="2" fillId="3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2" xfId="0" applyNumberFormat="1" applyFont="1" applyFill="1" applyBorder="1" applyAlignment="1" applyProtection="1">
      <alignment vertical="center" shrinkToFit="1"/>
      <protection locked="0"/>
    </xf>
    <xf numFmtId="0" fontId="1" fillId="5" borderId="31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Border="1" applyAlignment="1" applyProtection="1">
      <alignment horizontal="center" vertical="top"/>
    </xf>
    <xf numFmtId="49" fontId="2" fillId="3" borderId="0" xfId="0" applyNumberFormat="1" applyFont="1" applyFill="1" applyBorder="1" applyAlignment="1" applyProtection="1">
      <alignment horizontal="left" vertical="top"/>
      <protection locked="0"/>
    </xf>
    <xf numFmtId="49" fontId="2" fillId="3" borderId="0" xfId="0" applyNumberFormat="1" applyFont="1" applyFill="1" applyAlignment="1" applyProtection="1">
      <alignment horizontal="left" vertical="top"/>
      <protection locked="0"/>
    </xf>
    <xf numFmtId="49" fontId="2" fillId="3" borderId="0" xfId="0" applyNumberFormat="1" applyFont="1" applyFill="1" applyBorder="1" applyAlignment="1" applyProtection="1">
      <alignment horizontal="left" vertical="top" shrinkToFit="1"/>
      <protection locked="0"/>
    </xf>
    <xf numFmtId="0" fontId="14" fillId="0" borderId="57" xfId="0" applyFont="1" applyBorder="1" applyAlignment="1" applyProtection="1">
      <alignment vertical="center" wrapText="1"/>
    </xf>
    <xf numFmtId="0" fontId="14" fillId="0" borderId="65" xfId="0" applyFont="1" applyBorder="1" applyAlignment="1" applyProtection="1">
      <alignment vertical="center" wrapText="1"/>
    </xf>
    <xf numFmtId="165" fontId="2" fillId="5" borderId="66" xfId="0" applyNumberFormat="1" applyFont="1" applyFill="1" applyBorder="1" applyAlignment="1" applyProtection="1">
      <alignment vertical="center"/>
      <protection locked="0"/>
    </xf>
    <xf numFmtId="165" fontId="2" fillId="5" borderId="65" xfId="0" applyNumberFormat="1" applyFont="1" applyFill="1" applyBorder="1" applyAlignment="1" applyProtection="1">
      <alignment vertical="center"/>
      <protection locked="0"/>
    </xf>
    <xf numFmtId="165" fontId="2" fillId="5" borderId="57" xfId="0" applyNumberFormat="1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left" vertical="center" wrapText="1"/>
    </xf>
    <xf numFmtId="165" fontId="1" fillId="5" borderId="36" xfId="0" applyNumberFormat="1" applyFont="1" applyFill="1" applyBorder="1" applyAlignment="1" applyProtection="1">
      <alignment vertical="center"/>
      <protection locked="0"/>
    </xf>
    <xf numFmtId="165" fontId="1" fillId="5" borderId="35" xfId="0" applyNumberFormat="1" applyFont="1" applyFill="1" applyBorder="1" applyAlignment="1" applyProtection="1">
      <alignment vertical="center"/>
      <protection locked="0"/>
    </xf>
    <xf numFmtId="165" fontId="1" fillId="5" borderId="34" xfId="0" applyNumberFormat="1" applyFont="1" applyFill="1" applyBorder="1" applyAlignment="1" applyProtection="1">
      <alignment vertical="center"/>
      <protection locked="0"/>
    </xf>
    <xf numFmtId="165" fontId="2" fillId="0" borderId="32" xfId="0" applyNumberFormat="1" applyFont="1" applyFill="1" applyBorder="1" applyAlignment="1" applyProtection="1">
      <alignment vertical="center"/>
    </xf>
    <xf numFmtId="165" fontId="2" fillId="0" borderId="33" xfId="0" applyNumberFormat="1" applyFont="1" applyFill="1" applyBorder="1" applyAlignment="1" applyProtection="1">
      <alignment vertical="center"/>
    </xf>
    <xf numFmtId="165" fontId="2" fillId="0" borderId="31" xfId="0" applyNumberFormat="1" applyFont="1" applyFill="1" applyBorder="1" applyAlignment="1" applyProtection="1">
      <alignment vertical="center"/>
    </xf>
    <xf numFmtId="0" fontId="2" fillId="0" borderId="34" xfId="0" applyFont="1" applyBorder="1" applyAlignment="1" applyProtection="1">
      <alignment vertical="center" wrapText="1"/>
    </xf>
    <xf numFmtId="0" fontId="2" fillId="0" borderId="35" xfId="0" applyFont="1" applyBorder="1" applyAlignment="1" applyProtection="1">
      <alignment vertical="center" wrapText="1"/>
    </xf>
    <xf numFmtId="0" fontId="2" fillId="4" borderId="32" xfId="0" applyNumberFormat="1" applyFont="1" applyFill="1" applyBorder="1" applyAlignment="1" applyProtection="1">
      <alignment vertical="center"/>
    </xf>
    <xf numFmtId="0" fontId="2" fillId="4" borderId="33" xfId="0" applyNumberFormat="1" applyFont="1" applyFill="1" applyBorder="1" applyAlignment="1" applyProtection="1">
      <alignment vertical="center"/>
    </xf>
    <xf numFmtId="0" fontId="2" fillId="4" borderId="31" xfId="0" applyNumberFormat="1" applyFont="1" applyFill="1" applyBorder="1" applyAlignment="1" applyProtection="1">
      <alignment vertical="center"/>
    </xf>
    <xf numFmtId="165" fontId="1" fillId="5" borderId="18" xfId="0" applyNumberFormat="1" applyFont="1" applyFill="1" applyBorder="1" applyAlignment="1" applyProtection="1">
      <alignment horizontal="center" vertical="center"/>
      <protection locked="0"/>
    </xf>
    <xf numFmtId="165" fontId="1" fillId="5" borderId="19" xfId="0" applyNumberFormat="1" applyFont="1" applyFill="1" applyBorder="1" applyAlignment="1" applyProtection="1">
      <alignment horizontal="center" vertical="center"/>
      <protection locked="0"/>
    </xf>
    <xf numFmtId="165" fontId="1" fillId="5" borderId="7" xfId="0" applyNumberFormat="1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 vertical="center"/>
      <protection locked="0"/>
    </xf>
    <xf numFmtId="165" fontId="1" fillId="5" borderId="20" xfId="0" applyNumberFormat="1" applyFont="1" applyFill="1" applyBorder="1" applyAlignment="1" applyProtection="1">
      <alignment horizontal="center" vertical="center"/>
      <protection locked="0"/>
    </xf>
    <xf numFmtId="165" fontId="1" fillId="5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left" vertical="center" wrapText="1"/>
    </xf>
    <xf numFmtId="0" fontId="1" fillId="5" borderId="21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 applyProtection="1">
      <alignment vertical="center"/>
    </xf>
    <xf numFmtId="0" fontId="0" fillId="0" borderId="63" xfId="0" applyFill="1" applyBorder="1" applyAlignment="1">
      <alignment vertical="center"/>
    </xf>
    <xf numFmtId="165" fontId="2" fillId="0" borderId="7" xfId="0" applyNumberFormat="1" applyFont="1" applyFill="1" applyBorder="1" applyAlignment="1" applyProtection="1">
      <alignment vertical="center"/>
    </xf>
    <xf numFmtId="165" fontId="2" fillId="0" borderId="8" xfId="0" applyNumberFormat="1" applyFont="1" applyFill="1" applyBorder="1" applyAlignment="1" applyProtection="1">
      <alignment vertical="center"/>
    </xf>
    <xf numFmtId="165" fontId="1" fillId="5" borderId="7" xfId="0" applyNumberFormat="1" applyFont="1" applyFill="1" applyBorder="1" applyAlignment="1" applyProtection="1">
      <alignment vertical="center"/>
      <protection locked="0"/>
    </xf>
    <xf numFmtId="165" fontId="1" fillId="5" borderId="8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 applyBorder="1" applyAlignment="1" applyProtection="1">
      <alignment vertical="center"/>
      <protection locked="0"/>
    </xf>
    <xf numFmtId="165" fontId="1" fillId="5" borderId="13" xfId="0" applyNumberFormat="1" applyFont="1" applyFill="1" applyBorder="1" applyAlignment="1" applyProtection="1">
      <alignment vertical="center"/>
      <protection locked="0"/>
    </xf>
    <xf numFmtId="165" fontId="1" fillId="5" borderId="14" xfId="0" applyNumberFormat="1" applyFont="1" applyFill="1" applyBorder="1" applyAlignment="1" applyProtection="1">
      <alignment vertical="center"/>
      <protection locked="0"/>
    </xf>
    <xf numFmtId="165" fontId="1" fillId="5" borderId="12" xfId="0" applyNumberFormat="1" applyFont="1" applyFill="1" applyBorder="1" applyAlignment="1" applyProtection="1">
      <alignment vertical="center"/>
      <protection locked="0"/>
    </xf>
    <xf numFmtId="165" fontId="1" fillId="5" borderId="16" xfId="0" applyNumberFormat="1" applyFont="1" applyFill="1" applyBorder="1" applyAlignment="1" applyProtection="1">
      <alignment vertical="center"/>
      <protection locked="0"/>
    </xf>
    <xf numFmtId="165" fontId="1" fillId="5" borderId="17" xfId="0" applyNumberFormat="1" applyFont="1" applyFill="1" applyBorder="1" applyAlignment="1" applyProtection="1">
      <alignment vertical="center"/>
      <protection locked="0"/>
    </xf>
    <xf numFmtId="165" fontId="1" fillId="5" borderId="15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</xf>
    <xf numFmtId="165" fontId="1" fillId="5" borderId="32" xfId="0" applyNumberFormat="1" applyFont="1" applyFill="1" applyBorder="1" applyAlignment="1" applyProtection="1">
      <alignment vertical="center"/>
      <protection locked="0"/>
    </xf>
    <xf numFmtId="165" fontId="1" fillId="5" borderId="33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2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3" xfId="0" applyNumberForma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0" fillId="3" borderId="45" xfId="0" applyNumberFormat="1" applyFill="1" applyBorder="1" applyAlignment="1" applyProtection="1">
      <alignment horizontal="center" vertical="center" wrapText="1"/>
      <protection locked="0"/>
    </xf>
    <xf numFmtId="49" fontId="1" fillId="3" borderId="69" xfId="0" applyNumberFormat="1" applyFont="1" applyFill="1" applyBorder="1" applyAlignment="1" applyProtection="1">
      <alignment vertical="center" shrinkToFit="1"/>
      <protection locked="0"/>
    </xf>
    <xf numFmtId="165" fontId="1" fillId="5" borderId="10" xfId="0" applyNumberFormat="1" applyFont="1" applyFill="1" applyBorder="1" applyAlignment="1" applyProtection="1">
      <alignment vertical="center"/>
      <protection locked="0"/>
    </xf>
    <xf numFmtId="165" fontId="1" fillId="5" borderId="11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right" vertical="center"/>
    </xf>
    <xf numFmtId="165" fontId="1" fillId="5" borderId="9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top" wrapText="1"/>
    </xf>
    <xf numFmtId="49" fontId="2" fillId="3" borderId="0" xfId="0" applyNumberFormat="1" applyFont="1" applyFill="1" applyBorder="1" applyAlignment="1" applyProtection="1">
      <alignment vertical="top" shrinkToFit="1"/>
      <protection locked="0"/>
    </xf>
    <xf numFmtId="0" fontId="1" fillId="0" borderId="6" xfId="0" applyFont="1" applyBorder="1" applyAlignment="1"/>
    <xf numFmtId="49" fontId="1" fillId="3" borderId="31" xfId="0" applyNumberFormat="1" applyFont="1" applyFill="1" applyBorder="1" applyAlignment="1" applyProtection="1">
      <alignment vertical="center" shrinkToFit="1"/>
      <protection locked="0"/>
    </xf>
    <xf numFmtId="49" fontId="1" fillId="3" borderId="67" xfId="0" applyNumberFormat="1" applyFont="1" applyFill="1" applyBorder="1" applyAlignment="1" applyProtection="1">
      <alignment vertical="center" shrinkToFit="1"/>
      <protection locked="0"/>
    </xf>
    <xf numFmtId="49" fontId="1" fillId="3" borderId="20" xfId="0" applyNumberFormat="1" applyFont="1" applyFill="1" applyBorder="1" applyAlignment="1" applyProtection="1">
      <alignment vertical="center" shrinkToFit="1"/>
      <protection locked="0"/>
    </xf>
    <xf numFmtId="166" fontId="0" fillId="0" borderId="0" xfId="0" quotePrefix="1" applyNumberForma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 wrapText="1"/>
    </xf>
    <xf numFmtId="165" fontId="2" fillId="0" borderId="64" xfId="0" applyNumberFormat="1" applyFont="1" applyFill="1" applyBorder="1" applyAlignment="1" applyProtection="1">
      <alignment vertical="center"/>
    </xf>
    <xf numFmtId="165" fontId="2" fillId="0" borderId="63" xfId="0" applyNumberFormat="1" applyFont="1" applyFill="1" applyBorder="1" applyAlignment="1" applyProtection="1">
      <alignment vertical="center"/>
    </xf>
    <xf numFmtId="165" fontId="2" fillId="0" borderId="21" xfId="0" applyNumberFormat="1" applyFont="1" applyFill="1" applyBorder="1" applyAlignment="1" applyProtection="1">
      <alignment vertical="center"/>
    </xf>
    <xf numFmtId="49" fontId="2" fillId="3" borderId="0" xfId="0" applyNumberFormat="1" applyFont="1" applyFill="1" applyBorder="1" applyAlignment="1" applyProtection="1">
      <alignment horizontal="left" vertical="top" wrapText="1"/>
      <protection locked="0"/>
    </xf>
    <xf numFmtId="165" fontId="1" fillId="5" borderId="31" xfId="0" applyNumberFormat="1" applyFont="1" applyFill="1" applyBorder="1" applyAlignment="1" applyProtection="1">
      <alignment vertical="center"/>
      <protection locked="0"/>
    </xf>
  </cellXfs>
  <cellStyles count="5">
    <cellStyle name="Explanatory Text" xfId="2" builtinId="53"/>
    <cellStyle name="Normal" xfId="0" builtinId="0"/>
    <cellStyle name="Percent" xfId="1" builtinId="5"/>
    <cellStyle name="Standard 2" xfId="3"/>
    <cellStyle name="Standard 3" xfId="4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8080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428625</xdr:colOff>
      <xdr:row>0</xdr:row>
      <xdr:rowOff>114300</xdr:rowOff>
    </xdr:from>
    <xdr:to>
      <xdr:col>18</xdr:col>
      <xdr:colOff>571500</xdr:colOff>
      <xdr:row>0</xdr:row>
      <xdr:rowOff>752475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9772650" y="114300"/>
          <a:ext cx="191452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Tabelle2">
    <pageSetUpPr fitToPage="1"/>
  </sheetPr>
  <dimension ref="A1:U52"/>
  <sheetViews>
    <sheetView showGridLines="0" tabSelected="1" zoomScaleNormal="100" zoomScaleSheetLayoutView="75" workbookViewId="0">
      <pane ySplit="10" topLeftCell="A32" activePane="bottomLeft" state="frozen"/>
      <selection pane="bottomLeft" activeCell="F66" sqref="F66"/>
    </sheetView>
  </sheetViews>
  <sheetFormatPr defaultColWidth="5.83203125" defaultRowHeight="9.9499999999999993" customHeight="1"/>
  <cols>
    <col min="1" max="1" width="4.5" style="3" customWidth="1"/>
    <col min="2" max="2" width="15.1640625" style="9" customWidth="1"/>
    <col min="3" max="3" width="5" style="9" customWidth="1"/>
    <col min="4" max="4" width="16.83203125" style="9" customWidth="1"/>
    <col min="5" max="5" width="15.33203125" style="9" customWidth="1"/>
    <col min="6" max="6" width="11" style="9" customWidth="1"/>
    <col min="7" max="7" width="12" style="9" customWidth="1"/>
    <col min="8" max="8" width="10.5" style="9" customWidth="1"/>
    <col min="9" max="9" width="10.83203125" style="3" customWidth="1"/>
    <col min="10" max="10" width="10.33203125" style="10" customWidth="1"/>
    <col min="11" max="11" width="10.33203125" style="4" customWidth="1"/>
    <col min="12" max="12" width="10.33203125" style="10" customWidth="1"/>
    <col min="13" max="13" width="10.33203125" style="4" customWidth="1"/>
    <col min="14" max="14" width="10.33203125" style="10" customWidth="1"/>
    <col min="15" max="15" width="10.33203125" style="4" customWidth="1"/>
    <col min="16" max="16" width="10.33203125" style="10" customWidth="1"/>
    <col min="17" max="17" width="10.33203125" style="4" customWidth="1"/>
    <col min="18" max="18" width="10.33203125" style="11" customWidth="1"/>
    <col min="19" max="19" width="10.33203125" style="2" customWidth="1"/>
    <col min="20" max="20" width="9.5" style="7" customWidth="1"/>
    <col min="21" max="16384" width="5.83203125" style="7"/>
  </cols>
  <sheetData>
    <row r="1" spans="1:21" ht="69.75" customHeight="1">
      <c r="A1" s="204" t="s">
        <v>283</v>
      </c>
      <c r="B1" s="205"/>
      <c r="C1" s="205"/>
      <c r="D1" s="205"/>
      <c r="E1" s="205"/>
      <c r="F1" s="205"/>
      <c r="G1" s="205"/>
      <c r="H1" s="205"/>
      <c r="I1" s="206"/>
      <c r="J1" s="206"/>
      <c r="K1" s="206"/>
      <c r="L1" s="206"/>
      <c r="M1" s="206"/>
      <c r="N1" s="206"/>
      <c r="O1" s="206"/>
      <c r="P1" s="206"/>
      <c r="Q1" s="209"/>
      <c r="R1" s="210"/>
      <c r="S1" s="210"/>
      <c r="U1" s="133" t="s">
        <v>586</v>
      </c>
    </row>
    <row r="2" spans="1:21" ht="11.25">
      <c r="A2" s="30"/>
      <c r="B2" s="31"/>
      <c r="C2" s="31"/>
      <c r="D2" s="31"/>
      <c r="E2" s="31"/>
      <c r="F2" s="31"/>
      <c r="G2" s="31"/>
      <c r="H2" s="31"/>
      <c r="I2" s="30"/>
      <c r="J2" s="32"/>
      <c r="K2" s="6"/>
      <c r="L2" s="32"/>
      <c r="M2" s="6"/>
      <c r="N2" s="32"/>
      <c r="O2" s="6"/>
      <c r="P2" s="32"/>
      <c r="Q2" s="6"/>
      <c r="R2" s="215" t="s">
        <v>585</v>
      </c>
      <c r="S2" s="215"/>
      <c r="T2" s="132" t="s">
        <v>598</v>
      </c>
    </row>
    <row r="3" spans="1:21" ht="4.5" customHeight="1">
      <c r="A3" s="49"/>
      <c r="B3" s="50"/>
      <c r="C3" s="50"/>
      <c r="D3" s="50"/>
      <c r="E3" s="50"/>
      <c r="F3" s="50"/>
      <c r="G3" s="51"/>
      <c r="H3" s="51"/>
      <c r="I3" s="51"/>
      <c r="J3" s="51"/>
      <c r="K3" s="51"/>
      <c r="L3" s="51"/>
      <c r="M3" s="51"/>
      <c r="N3" s="52"/>
      <c r="O3" s="52"/>
      <c r="P3" s="52"/>
      <c r="Q3" s="52"/>
      <c r="R3" s="53"/>
      <c r="S3" s="54"/>
    </row>
    <row r="4" spans="1:21" ht="11.25" customHeight="1">
      <c r="A4" s="49">
        <f>A2+1</f>
        <v>1</v>
      </c>
      <c r="B4" s="55" t="s">
        <v>4</v>
      </c>
      <c r="C4" s="160" t="s">
        <v>601</v>
      </c>
      <c r="D4" s="160"/>
      <c r="E4" s="160"/>
      <c r="F4" s="160"/>
      <c r="G4" s="160"/>
      <c r="H4" s="157" t="s">
        <v>285</v>
      </c>
      <c r="I4" s="157"/>
      <c r="J4" s="233" t="s">
        <v>602</v>
      </c>
      <c r="K4" s="233"/>
      <c r="L4" s="233"/>
      <c r="M4" s="233"/>
      <c r="N4" s="233"/>
      <c r="O4" s="233"/>
      <c r="Q4" s="17" t="s">
        <v>284</v>
      </c>
      <c r="R4" s="153"/>
      <c r="S4" s="153"/>
    </row>
    <row r="5" spans="1:21" ht="4.5" customHeight="1">
      <c r="A5" s="49"/>
      <c r="B5" s="56"/>
      <c r="C5" s="56"/>
      <c r="D5" s="56"/>
      <c r="E5" s="56"/>
      <c r="F5" s="56"/>
      <c r="G5" s="57"/>
      <c r="H5" s="57"/>
      <c r="I5" s="57"/>
      <c r="J5" s="233"/>
      <c r="K5" s="233"/>
      <c r="L5" s="233"/>
      <c r="M5" s="233"/>
      <c r="N5" s="233"/>
      <c r="O5" s="233"/>
      <c r="P5" s="58"/>
      <c r="Q5" s="58"/>
      <c r="R5" s="59"/>
      <c r="S5" s="47"/>
    </row>
    <row r="6" spans="1:21" ht="11.25">
      <c r="A6" s="49">
        <f>A4+1</f>
        <v>2</v>
      </c>
      <c r="B6" s="217" t="s">
        <v>590</v>
      </c>
      <c r="C6" s="217"/>
      <c r="D6" s="217"/>
      <c r="E6" s="218" t="s">
        <v>604</v>
      </c>
      <c r="F6" s="218"/>
      <c r="G6" s="218"/>
      <c r="H6" s="18"/>
      <c r="I6" s="18"/>
      <c r="J6" s="233"/>
      <c r="K6" s="233"/>
      <c r="L6" s="233"/>
      <c r="M6" s="233"/>
      <c r="N6" s="233"/>
      <c r="O6" s="233"/>
      <c r="P6" s="7"/>
      <c r="Q6" s="17" t="s">
        <v>5</v>
      </c>
      <c r="R6" s="158" t="s">
        <v>603</v>
      </c>
      <c r="S6" s="159"/>
    </row>
    <row r="7" spans="1:21" ht="4.5" customHeight="1">
      <c r="A7" s="49"/>
      <c r="B7" s="56"/>
      <c r="C7" s="56"/>
      <c r="D7" s="56"/>
      <c r="E7" s="56"/>
      <c r="F7" s="56"/>
      <c r="G7" s="57"/>
      <c r="H7" s="57"/>
      <c r="I7" s="57"/>
      <c r="J7" s="233"/>
      <c r="K7" s="233"/>
      <c r="L7" s="233"/>
      <c r="M7" s="233"/>
      <c r="N7" s="233"/>
      <c r="O7" s="233"/>
      <c r="P7" s="58"/>
      <c r="Q7" s="58"/>
      <c r="R7" s="59"/>
      <c r="S7" s="47"/>
    </row>
    <row r="8" spans="1:21" ht="11.25">
      <c r="A8" s="49">
        <f>A6+1</f>
        <v>3</v>
      </c>
      <c r="B8" s="55" t="s">
        <v>591</v>
      </c>
      <c r="C8" s="160" t="s">
        <v>611</v>
      </c>
      <c r="D8" s="160"/>
      <c r="E8" s="160"/>
      <c r="F8" s="160"/>
      <c r="G8" s="160"/>
      <c r="H8" s="18"/>
      <c r="I8" s="18"/>
      <c r="J8" s="233"/>
      <c r="K8" s="233"/>
      <c r="L8" s="233"/>
      <c r="M8" s="233"/>
      <c r="N8" s="233"/>
      <c r="O8" s="233"/>
      <c r="P8" s="7"/>
      <c r="Q8" s="17" t="s">
        <v>588</v>
      </c>
      <c r="R8" s="158" t="s">
        <v>587</v>
      </c>
      <c r="S8" s="159"/>
    </row>
    <row r="9" spans="1:21" ht="4.5" customHeight="1">
      <c r="A9" s="49"/>
      <c r="B9" s="56"/>
      <c r="C9" s="56"/>
      <c r="D9" s="56"/>
      <c r="E9" s="56"/>
      <c r="F9" s="56"/>
      <c r="G9" s="57"/>
      <c r="H9" s="57"/>
      <c r="I9" s="57"/>
      <c r="J9" s="57"/>
      <c r="K9" s="57"/>
      <c r="L9" s="57"/>
      <c r="M9" s="57"/>
      <c r="N9" s="58"/>
      <c r="O9" s="58"/>
      <c r="P9" s="58"/>
      <c r="Q9" s="58"/>
      <c r="R9" s="59"/>
      <c r="S9" s="47"/>
    </row>
    <row r="10" spans="1:21" s="1" customFormat="1" ht="25.5" customHeight="1">
      <c r="A10" s="49">
        <f>A8+1</f>
        <v>4</v>
      </c>
      <c r="I10" s="67"/>
      <c r="J10" s="207" t="s">
        <v>287</v>
      </c>
      <c r="K10" s="208"/>
      <c r="L10" s="207" t="s">
        <v>288</v>
      </c>
      <c r="M10" s="208"/>
      <c r="N10" s="207" t="s">
        <v>289</v>
      </c>
      <c r="O10" s="208"/>
      <c r="P10" s="207" t="s">
        <v>290</v>
      </c>
      <c r="Q10" s="208"/>
      <c r="R10" s="207" t="s">
        <v>291</v>
      </c>
      <c r="S10" s="211"/>
    </row>
    <row r="11" spans="1:21" s="8" customFormat="1" ht="12.75">
      <c r="A11" s="64">
        <f t="shared" ref="A11:A48" si="0">A10+1</f>
        <v>5</v>
      </c>
      <c r="B11" s="101" t="s">
        <v>286</v>
      </c>
      <c r="C11" s="68"/>
      <c r="D11" s="68"/>
      <c r="E11" s="68"/>
      <c r="F11" s="68"/>
      <c r="G11" s="68"/>
      <c r="H11" s="68"/>
      <c r="I11" s="69"/>
      <c r="J11" s="177"/>
      <c r="K11" s="178"/>
      <c r="L11" s="177"/>
      <c r="M11" s="178"/>
      <c r="N11" s="177"/>
      <c r="O11" s="178"/>
      <c r="P11" s="177"/>
      <c r="Q11" s="178"/>
      <c r="R11" s="177"/>
      <c r="S11" s="179"/>
    </row>
    <row r="12" spans="1:21" ht="12" customHeight="1">
      <c r="A12" s="65">
        <f t="shared" si="0"/>
        <v>6</v>
      </c>
      <c r="B12" s="166" t="s">
        <v>594</v>
      </c>
      <c r="C12" s="166"/>
      <c r="D12" s="166"/>
      <c r="E12" s="166"/>
      <c r="F12" s="166"/>
      <c r="G12" s="166"/>
      <c r="H12" s="33"/>
      <c r="I12" s="34"/>
      <c r="J12" s="213"/>
      <c r="K12" s="214"/>
      <c r="L12" s="213"/>
      <c r="M12" s="214"/>
      <c r="N12" s="213"/>
      <c r="O12" s="214"/>
      <c r="P12" s="213"/>
      <c r="Q12" s="214"/>
      <c r="R12" s="213"/>
      <c r="S12" s="216"/>
    </row>
    <row r="13" spans="1:21" ht="12" customHeight="1">
      <c r="A13" s="65">
        <f t="shared" si="0"/>
        <v>7</v>
      </c>
      <c r="B13" s="167" t="s">
        <v>595</v>
      </c>
      <c r="C13" s="167"/>
      <c r="D13" s="167"/>
      <c r="E13" s="167"/>
      <c r="F13" s="167"/>
      <c r="G13" s="167"/>
      <c r="H13" s="35"/>
      <c r="I13" s="36"/>
      <c r="J13" s="195"/>
      <c r="K13" s="196"/>
      <c r="L13" s="195"/>
      <c r="M13" s="196"/>
      <c r="N13" s="195"/>
      <c r="O13" s="196"/>
      <c r="P13" s="195"/>
      <c r="Q13" s="196"/>
      <c r="R13" s="195"/>
      <c r="S13" s="197"/>
    </row>
    <row r="14" spans="1:21" ht="11.25">
      <c r="A14" s="64">
        <f t="shared" si="0"/>
        <v>8</v>
      </c>
      <c r="B14" s="167" t="s">
        <v>596</v>
      </c>
      <c r="C14" s="167"/>
      <c r="D14" s="167"/>
      <c r="E14" s="167"/>
      <c r="F14" s="167"/>
      <c r="G14" s="167"/>
      <c r="H14" s="35"/>
      <c r="I14" s="36"/>
      <c r="J14" s="195"/>
      <c r="K14" s="196"/>
      <c r="L14" s="195"/>
      <c r="M14" s="196"/>
      <c r="N14" s="195"/>
      <c r="O14" s="196"/>
      <c r="P14" s="195"/>
      <c r="Q14" s="196"/>
      <c r="R14" s="195"/>
      <c r="S14" s="197"/>
    </row>
    <row r="15" spans="1:21" ht="12" customHeight="1">
      <c r="A15" s="64">
        <f t="shared" si="0"/>
        <v>9</v>
      </c>
      <c r="B15" s="168" t="s">
        <v>597</v>
      </c>
      <c r="C15" s="168"/>
      <c r="D15" s="168"/>
      <c r="E15" s="168"/>
      <c r="F15" s="168"/>
      <c r="G15" s="168"/>
      <c r="H15" s="37"/>
      <c r="I15" s="36"/>
      <c r="J15" s="195"/>
      <c r="K15" s="196"/>
      <c r="L15" s="195"/>
      <c r="M15" s="196"/>
      <c r="N15" s="195"/>
      <c r="O15" s="196"/>
      <c r="P15" s="195"/>
      <c r="Q15" s="196"/>
      <c r="R15" s="195"/>
      <c r="S15" s="197"/>
    </row>
    <row r="16" spans="1:21" ht="38.25" customHeight="1">
      <c r="A16" s="64">
        <f t="shared" si="0"/>
        <v>10</v>
      </c>
      <c r="B16" s="226" t="s">
        <v>294</v>
      </c>
      <c r="C16" s="226"/>
      <c r="D16" s="226"/>
      <c r="E16" s="226"/>
      <c r="F16" s="226"/>
      <c r="G16" s="40" t="s">
        <v>296</v>
      </c>
      <c r="H16" s="123">
        <v>50000</v>
      </c>
      <c r="I16" s="38" t="s">
        <v>251</v>
      </c>
      <c r="J16" s="195"/>
      <c r="K16" s="196"/>
      <c r="L16" s="195"/>
      <c r="M16" s="196"/>
      <c r="N16" s="195"/>
      <c r="O16" s="196"/>
      <c r="P16" s="195"/>
      <c r="Q16" s="196"/>
      <c r="R16" s="195"/>
      <c r="S16" s="197"/>
    </row>
    <row r="17" spans="1:19" ht="12" customHeight="1">
      <c r="A17" s="64">
        <f t="shared" si="0"/>
        <v>11</v>
      </c>
      <c r="B17" s="228" t="s">
        <v>295</v>
      </c>
      <c r="C17" s="228"/>
      <c r="D17" s="228"/>
      <c r="E17" s="228"/>
      <c r="F17" s="134"/>
      <c r="G17" s="60" t="s">
        <v>296</v>
      </c>
      <c r="H17" s="124">
        <v>1</v>
      </c>
      <c r="I17" s="48" t="s">
        <v>297</v>
      </c>
      <c r="J17" s="198"/>
      <c r="K17" s="199"/>
      <c r="L17" s="198"/>
      <c r="M17" s="199"/>
      <c r="N17" s="198"/>
      <c r="O17" s="199"/>
      <c r="P17" s="198"/>
      <c r="Q17" s="199"/>
      <c r="R17" s="198"/>
      <c r="S17" s="200"/>
    </row>
    <row r="18" spans="1:19" ht="11.25">
      <c r="A18" s="64">
        <f t="shared" si="0"/>
        <v>12</v>
      </c>
      <c r="B18" s="100" t="s">
        <v>592</v>
      </c>
      <c r="C18" s="74"/>
      <c r="D18" s="74"/>
      <c r="E18" s="74"/>
      <c r="F18" s="74"/>
      <c r="G18" s="74"/>
      <c r="H18" s="74"/>
      <c r="I18" s="75"/>
      <c r="J18" s="202"/>
      <c r="K18" s="203"/>
      <c r="L18" s="202"/>
      <c r="M18" s="203"/>
      <c r="N18" s="202"/>
      <c r="O18" s="203"/>
      <c r="P18" s="202"/>
      <c r="Q18" s="203"/>
      <c r="R18" s="202"/>
      <c r="S18" s="234"/>
    </row>
    <row r="19" spans="1:19" s="8" customFormat="1" ht="4.5" customHeight="1">
      <c r="A19" s="70"/>
      <c r="B19" s="39"/>
      <c r="C19" s="39"/>
      <c r="D19" s="39"/>
      <c r="E19" s="39"/>
      <c r="F19" s="39"/>
      <c r="G19" s="39"/>
      <c r="H19" s="39"/>
      <c r="I19" s="76"/>
      <c r="J19" s="190"/>
      <c r="K19" s="191"/>
      <c r="L19" s="190"/>
      <c r="M19" s="191"/>
      <c r="N19" s="190"/>
      <c r="O19" s="191"/>
      <c r="P19" s="190"/>
      <c r="Q19" s="191"/>
      <c r="R19" s="190"/>
      <c r="S19" s="201"/>
    </row>
    <row r="20" spans="1:19" s="8" customFormat="1" ht="12.75">
      <c r="A20" s="64">
        <f>A18+1</f>
        <v>13</v>
      </c>
      <c r="B20" s="101" t="s">
        <v>568</v>
      </c>
      <c r="C20" s="68"/>
      <c r="D20" s="68"/>
      <c r="E20" s="68"/>
      <c r="F20" s="68"/>
      <c r="G20" s="68"/>
      <c r="H20" s="68"/>
      <c r="I20" s="69"/>
      <c r="J20" s="177"/>
      <c r="K20" s="178"/>
      <c r="L20" s="177"/>
      <c r="M20" s="178"/>
      <c r="N20" s="177"/>
      <c r="O20" s="178"/>
      <c r="P20" s="177"/>
      <c r="Q20" s="178"/>
      <c r="R20" s="177"/>
      <c r="S20" s="179"/>
    </row>
    <row r="21" spans="1:19" ht="22.5" customHeight="1">
      <c r="A21" s="65">
        <f t="shared" si="0"/>
        <v>14</v>
      </c>
      <c r="B21" s="227" t="s">
        <v>569</v>
      </c>
      <c r="C21" s="227"/>
      <c r="D21" s="227"/>
      <c r="E21" s="227"/>
      <c r="F21" s="227"/>
      <c r="G21" s="227"/>
      <c r="H21" s="154">
        <v>10000</v>
      </c>
      <c r="I21" s="3" t="s">
        <v>251</v>
      </c>
      <c r="J21" s="192"/>
      <c r="K21" s="193"/>
      <c r="L21" s="192"/>
      <c r="M21" s="193"/>
      <c r="N21" s="192"/>
      <c r="O21" s="193"/>
      <c r="P21" s="192"/>
      <c r="Q21" s="193"/>
      <c r="R21" s="192"/>
      <c r="S21" s="194"/>
    </row>
    <row r="22" spans="1:19" ht="4.5" customHeight="1">
      <c r="A22" s="70"/>
      <c r="B22" s="77"/>
      <c r="C22" s="77"/>
      <c r="D22" s="77"/>
      <c r="E22" s="77"/>
      <c r="F22" s="77"/>
      <c r="G22" s="77"/>
      <c r="H22" s="77"/>
      <c r="I22" s="78"/>
      <c r="J22" s="172"/>
      <c r="K22" s="173"/>
      <c r="L22" s="172"/>
      <c r="M22" s="173"/>
      <c r="N22" s="172"/>
      <c r="O22" s="173"/>
      <c r="P22" s="172"/>
      <c r="Q22" s="173"/>
      <c r="R22" s="172"/>
      <c r="S22" s="174"/>
    </row>
    <row r="23" spans="1:19" ht="12.75">
      <c r="A23" s="64">
        <f>A21+1</f>
        <v>15</v>
      </c>
      <c r="B23" s="111" t="s">
        <v>570</v>
      </c>
      <c r="C23" s="68"/>
      <c r="D23" s="68"/>
      <c r="E23" s="68"/>
      <c r="F23" s="68"/>
      <c r="G23" s="68"/>
      <c r="H23" s="68"/>
      <c r="I23" s="69"/>
      <c r="J23" s="177"/>
      <c r="K23" s="178"/>
      <c r="L23" s="177"/>
      <c r="M23" s="178"/>
      <c r="N23" s="177"/>
      <c r="O23" s="178"/>
      <c r="P23" s="177"/>
      <c r="Q23" s="178"/>
      <c r="R23" s="177"/>
      <c r="S23" s="179"/>
    </row>
    <row r="24" spans="1:19" ht="22.5" customHeight="1">
      <c r="A24" s="64">
        <f t="shared" si="0"/>
        <v>16</v>
      </c>
      <c r="B24" s="135" t="s">
        <v>571</v>
      </c>
      <c r="C24" s="136">
        <v>4</v>
      </c>
      <c r="D24" s="186" t="str">
        <f>" reference project"&amp;IF(C24=1,"","s")&amp;" in the technical field"</f>
        <v xml:space="preserve"> reference projects in the technical field</v>
      </c>
      <c r="E24" s="186"/>
      <c r="F24" s="156" t="s">
        <v>613</v>
      </c>
      <c r="G24" s="156"/>
      <c r="H24" s="156"/>
      <c r="I24" s="147"/>
      <c r="J24" s="180"/>
      <c r="K24" s="181"/>
      <c r="L24" s="180"/>
      <c r="M24" s="181"/>
      <c r="N24" s="180"/>
      <c r="O24" s="181"/>
      <c r="P24" s="180"/>
      <c r="Q24" s="181"/>
      <c r="R24" s="180"/>
      <c r="S24" s="184"/>
    </row>
    <row r="25" spans="1:19" ht="11.25">
      <c r="A25" s="64">
        <f t="shared" si="0"/>
        <v>17</v>
      </c>
      <c r="B25" s="137" t="s">
        <v>572</v>
      </c>
      <c r="C25" s="138">
        <v>2</v>
      </c>
      <c r="D25" s="137" t="str">
        <f>" reference project"&amp;IF(C25=1,"","s")</f>
        <v xml:space="preserve"> reference projects</v>
      </c>
      <c r="E25" s="187" t="s">
        <v>303</v>
      </c>
      <c r="F25" s="187"/>
      <c r="G25" s="187"/>
      <c r="H25" s="188" t="s">
        <v>574</v>
      </c>
      <c r="I25" s="189"/>
      <c r="J25" s="182"/>
      <c r="K25" s="183"/>
      <c r="L25" s="182"/>
      <c r="M25" s="183"/>
      <c r="N25" s="182"/>
      <c r="O25" s="183"/>
      <c r="P25" s="182"/>
      <c r="Q25" s="183"/>
      <c r="R25" s="182"/>
      <c r="S25" s="185"/>
    </row>
    <row r="26" spans="1:19" ht="11.25">
      <c r="A26" s="64">
        <f t="shared" si="0"/>
        <v>18</v>
      </c>
      <c r="B26" s="175" t="s">
        <v>592</v>
      </c>
      <c r="C26" s="175"/>
      <c r="D26" s="175"/>
      <c r="E26" s="175"/>
      <c r="F26" s="175"/>
      <c r="G26" s="175"/>
      <c r="H26" s="175"/>
      <c r="I26" s="176"/>
      <c r="J26" s="169"/>
      <c r="K26" s="170"/>
      <c r="L26" s="169"/>
      <c r="M26" s="170"/>
      <c r="N26" s="169"/>
      <c r="O26" s="170"/>
      <c r="P26" s="169"/>
      <c r="Q26" s="170"/>
      <c r="R26" s="169"/>
      <c r="S26" s="171"/>
    </row>
    <row r="27" spans="1:19" s="8" customFormat="1" ht="4.5" customHeight="1">
      <c r="A27" s="70"/>
      <c r="B27" s="77"/>
      <c r="C27" s="77"/>
      <c r="D27" s="77"/>
      <c r="E27" s="77"/>
      <c r="F27" s="77"/>
      <c r="G27" s="77"/>
      <c r="H27" s="77"/>
      <c r="I27" s="78"/>
      <c r="J27" s="172"/>
      <c r="K27" s="173"/>
      <c r="L27" s="172"/>
      <c r="M27" s="173"/>
      <c r="N27" s="172"/>
      <c r="O27" s="173"/>
      <c r="P27" s="172"/>
      <c r="Q27" s="173"/>
      <c r="R27" s="172"/>
      <c r="S27" s="174"/>
    </row>
    <row r="28" spans="1:19" ht="13.5" thickBot="1">
      <c r="A28" s="64">
        <f>A26+1</f>
        <v>19</v>
      </c>
      <c r="B28" s="161" t="s">
        <v>593</v>
      </c>
      <c r="C28" s="161"/>
      <c r="D28" s="161"/>
      <c r="E28" s="161"/>
      <c r="F28" s="161"/>
      <c r="G28" s="161"/>
      <c r="H28" s="161"/>
      <c r="I28" s="162"/>
      <c r="J28" s="163"/>
      <c r="K28" s="164"/>
      <c r="L28" s="163"/>
      <c r="M28" s="164"/>
      <c r="N28" s="163"/>
      <c r="O28" s="164"/>
      <c r="P28" s="163"/>
      <c r="Q28" s="164"/>
      <c r="R28" s="163"/>
      <c r="S28" s="165"/>
    </row>
    <row r="29" spans="1:19" s="8" customFormat="1" ht="4.5" customHeight="1">
      <c r="A29" s="70"/>
      <c r="B29" s="130"/>
      <c r="C29" s="130"/>
      <c r="D29" s="130"/>
      <c r="E29" s="130"/>
      <c r="F29" s="130"/>
      <c r="G29" s="130"/>
      <c r="H29" s="130"/>
      <c r="I29" s="131"/>
      <c r="J29" s="230"/>
      <c r="K29" s="231"/>
      <c r="L29" s="230"/>
      <c r="M29" s="231"/>
      <c r="N29" s="230"/>
      <c r="O29" s="231"/>
      <c r="P29" s="230"/>
      <c r="Q29" s="231"/>
      <c r="R29" s="230"/>
      <c r="S29" s="232"/>
    </row>
    <row r="30" spans="1:19" s="8" customFormat="1" ht="12.75">
      <c r="A30" s="64">
        <f>A28+1</f>
        <v>20</v>
      </c>
      <c r="B30" s="112" t="s">
        <v>573</v>
      </c>
      <c r="C30" s="79"/>
      <c r="D30" s="79"/>
      <c r="E30" s="79"/>
      <c r="F30" s="79"/>
      <c r="G30" s="79"/>
      <c r="H30" s="79"/>
      <c r="I30" s="80"/>
      <c r="J30" s="96"/>
      <c r="K30" s="97"/>
      <c r="L30" s="96"/>
      <c r="M30" s="97"/>
      <c r="N30" s="96"/>
      <c r="O30" s="97"/>
      <c r="P30" s="96"/>
      <c r="Q30" s="97"/>
      <c r="R30" s="96"/>
      <c r="S30" s="102"/>
    </row>
    <row r="31" spans="1:19" s="2" customFormat="1" ht="11.25">
      <c r="A31" s="65"/>
      <c r="B31" s="223">
        <v>1</v>
      </c>
      <c r="C31" s="223"/>
      <c r="D31" s="223"/>
      <c r="E31" s="223"/>
      <c r="F31" s="223"/>
      <c r="G31" s="223"/>
      <c r="H31" s="223"/>
      <c r="I31" s="118">
        <v>2</v>
      </c>
      <c r="J31" s="119">
        <v>3</v>
      </c>
      <c r="K31" s="120">
        <v>4</v>
      </c>
      <c r="L31" s="119">
        <v>5</v>
      </c>
      <c r="M31" s="120">
        <v>6</v>
      </c>
      <c r="N31" s="119">
        <v>7</v>
      </c>
      <c r="O31" s="120">
        <v>8</v>
      </c>
      <c r="P31" s="119">
        <v>9</v>
      </c>
      <c r="Q31" s="120">
        <v>10</v>
      </c>
      <c r="R31" s="121">
        <v>11</v>
      </c>
      <c r="S31" s="122">
        <v>12</v>
      </c>
    </row>
    <row r="32" spans="1:19" s="2" customFormat="1" ht="11.25">
      <c r="A32" s="65">
        <f>A30+1</f>
        <v>21</v>
      </c>
      <c r="B32" s="224" t="s">
        <v>575</v>
      </c>
      <c r="C32" s="225"/>
      <c r="D32" s="225"/>
      <c r="E32" s="225"/>
      <c r="F32" s="225"/>
      <c r="G32" s="225"/>
      <c r="H32" s="225"/>
      <c r="I32" s="61" t="s">
        <v>576</v>
      </c>
      <c r="J32" s="13" t="s">
        <v>292</v>
      </c>
      <c r="K32" s="14" t="s">
        <v>293</v>
      </c>
      <c r="L32" s="15" t="s">
        <v>292</v>
      </c>
      <c r="M32" s="16" t="s">
        <v>293</v>
      </c>
      <c r="N32" s="15" t="s">
        <v>292</v>
      </c>
      <c r="O32" s="16" t="s">
        <v>293</v>
      </c>
      <c r="P32" s="15" t="s">
        <v>292</v>
      </c>
      <c r="Q32" s="16" t="s">
        <v>293</v>
      </c>
      <c r="R32" s="12" t="s">
        <v>292</v>
      </c>
      <c r="S32" s="5" t="s">
        <v>293</v>
      </c>
    </row>
    <row r="33" spans="1:19" s="2" customFormat="1" ht="11.25">
      <c r="A33" s="65"/>
      <c r="B33" s="113" t="s">
        <v>608</v>
      </c>
      <c r="C33" s="113"/>
      <c r="D33" s="113"/>
      <c r="E33" s="113"/>
      <c r="F33" s="113"/>
      <c r="G33" s="113"/>
      <c r="H33" s="113"/>
      <c r="I33" s="61" t="s">
        <v>1</v>
      </c>
      <c r="J33" s="81" t="s">
        <v>2</v>
      </c>
      <c r="K33" s="16" t="s">
        <v>3</v>
      </c>
      <c r="L33" s="81" t="s">
        <v>2</v>
      </c>
      <c r="M33" s="16" t="s">
        <v>279</v>
      </c>
      <c r="N33" s="81" t="s">
        <v>2</v>
      </c>
      <c r="O33" s="16" t="s">
        <v>280</v>
      </c>
      <c r="P33" s="81" t="s">
        <v>2</v>
      </c>
      <c r="Q33" s="16" t="s">
        <v>281</v>
      </c>
      <c r="R33" s="82" t="s">
        <v>2</v>
      </c>
      <c r="S33" s="5" t="s">
        <v>282</v>
      </c>
    </row>
    <row r="34" spans="1:19" ht="11.25">
      <c r="A34" s="66">
        <f t="shared" si="0"/>
        <v>1</v>
      </c>
      <c r="B34" s="148" t="s">
        <v>605</v>
      </c>
      <c r="C34" s="41"/>
      <c r="D34" s="41"/>
      <c r="E34" s="41"/>
      <c r="F34" s="41"/>
      <c r="G34" s="41"/>
      <c r="H34" s="42"/>
      <c r="I34" s="62"/>
      <c r="J34" s="43"/>
      <c r="K34" s="44">
        <f t="shared" ref="K34" si="1">J34*$I34</f>
        <v>0</v>
      </c>
      <c r="L34" s="43"/>
      <c r="M34" s="44">
        <f t="shared" ref="M34" si="2">L34*$I34</f>
        <v>0</v>
      </c>
      <c r="N34" s="43"/>
      <c r="O34" s="44">
        <f t="shared" ref="O34" si="3">N34*$I34</f>
        <v>0</v>
      </c>
      <c r="P34" s="43"/>
      <c r="Q34" s="44">
        <f t="shared" ref="Q34" si="4">P34*$I34</f>
        <v>0</v>
      </c>
      <c r="R34" s="43"/>
      <c r="S34" s="103">
        <f t="shared" ref="S34" si="5">R34*$I34</f>
        <v>0</v>
      </c>
    </row>
    <row r="35" spans="1:19" ht="11.25">
      <c r="A35" s="65">
        <v>2</v>
      </c>
      <c r="B35" s="155" t="s">
        <v>610</v>
      </c>
      <c r="C35" s="155"/>
      <c r="D35" s="155"/>
      <c r="E35" s="155"/>
      <c r="F35" s="155"/>
      <c r="G35" s="155"/>
      <c r="H35" s="155"/>
      <c r="I35" s="149">
        <v>25</v>
      </c>
      <c r="J35" s="150"/>
      <c r="K35" s="151"/>
      <c r="L35" s="150"/>
      <c r="M35" s="151"/>
      <c r="N35" s="150"/>
      <c r="O35" s="151"/>
      <c r="P35" s="150"/>
      <c r="Q35" s="151"/>
      <c r="R35" s="150"/>
      <c r="S35" s="152"/>
    </row>
    <row r="36" spans="1:19" ht="11.25">
      <c r="A36" s="65">
        <v>3</v>
      </c>
      <c r="B36" s="155" t="s">
        <v>606</v>
      </c>
      <c r="C36" s="155"/>
      <c r="D36" s="155"/>
      <c r="E36" s="155"/>
      <c r="F36" s="155"/>
      <c r="G36" s="155"/>
      <c r="H36" s="155"/>
      <c r="I36" s="149">
        <v>8</v>
      </c>
      <c r="J36" s="150"/>
      <c r="K36" s="151"/>
      <c r="L36" s="150"/>
      <c r="M36" s="151"/>
      <c r="N36" s="150"/>
      <c r="O36" s="151"/>
      <c r="P36" s="150"/>
      <c r="Q36" s="151"/>
      <c r="R36" s="150"/>
      <c r="S36" s="152"/>
    </row>
    <row r="37" spans="1:19" ht="11.25">
      <c r="A37" s="66">
        <v>4</v>
      </c>
      <c r="B37" s="148" t="s">
        <v>609</v>
      </c>
      <c r="C37" s="41"/>
      <c r="D37" s="41"/>
      <c r="E37" s="41"/>
      <c r="F37" s="41"/>
      <c r="G37" s="41"/>
      <c r="H37" s="42"/>
      <c r="I37" s="62"/>
      <c r="J37" s="43"/>
      <c r="K37" s="44">
        <f t="shared" ref="K37:M38" si="6">J37*$I37</f>
        <v>0</v>
      </c>
      <c r="L37" s="43"/>
      <c r="M37" s="44">
        <f t="shared" si="6"/>
        <v>0</v>
      </c>
      <c r="N37" s="43"/>
      <c r="O37" s="44">
        <f t="shared" ref="O37:O38" si="7">N37*$I37</f>
        <v>0</v>
      </c>
      <c r="P37" s="43"/>
      <c r="Q37" s="44">
        <f t="shared" ref="Q37:Q38" si="8">P37*$I37</f>
        <v>0</v>
      </c>
      <c r="R37" s="43"/>
      <c r="S37" s="103">
        <f t="shared" ref="S37:S38" si="9">R37*$I37</f>
        <v>0</v>
      </c>
    </row>
    <row r="38" spans="1:19" ht="11.25">
      <c r="A38" s="65">
        <v>5</v>
      </c>
      <c r="B38" s="155" t="s">
        <v>616</v>
      </c>
      <c r="C38" s="155"/>
      <c r="D38" s="155"/>
      <c r="E38" s="155"/>
      <c r="F38" s="155"/>
      <c r="G38" s="155"/>
      <c r="H38" s="212"/>
      <c r="I38" s="63">
        <v>13</v>
      </c>
      <c r="J38" s="45"/>
      <c r="K38" s="46">
        <f t="shared" si="6"/>
        <v>0</v>
      </c>
      <c r="L38" s="45"/>
      <c r="M38" s="46">
        <f t="shared" si="6"/>
        <v>0</v>
      </c>
      <c r="N38" s="45"/>
      <c r="O38" s="46">
        <f t="shared" si="7"/>
        <v>0</v>
      </c>
      <c r="P38" s="45"/>
      <c r="Q38" s="46">
        <f t="shared" si="8"/>
        <v>0</v>
      </c>
      <c r="R38" s="45"/>
      <c r="S38" s="104">
        <f t="shared" si="9"/>
        <v>0</v>
      </c>
    </row>
    <row r="39" spans="1:19" ht="11.25">
      <c r="A39" s="65">
        <v>6</v>
      </c>
      <c r="B39" s="155" t="s">
        <v>615</v>
      </c>
      <c r="C39" s="155"/>
      <c r="D39" s="155"/>
      <c r="E39" s="155"/>
      <c r="F39" s="155"/>
      <c r="G39" s="155"/>
      <c r="H39" s="155"/>
      <c r="I39" s="63">
        <v>20</v>
      </c>
      <c r="J39" s="45"/>
      <c r="K39" s="46">
        <f t="shared" ref="K39:K41" si="10">J39*$I39</f>
        <v>0</v>
      </c>
      <c r="L39" s="45"/>
      <c r="M39" s="46">
        <f t="shared" ref="M39:M41" si="11">L39*$I39</f>
        <v>0</v>
      </c>
      <c r="N39" s="45"/>
      <c r="O39" s="46">
        <f t="shared" ref="O39:O41" si="12">N39*$I39</f>
        <v>0</v>
      </c>
      <c r="P39" s="45"/>
      <c r="Q39" s="46">
        <f t="shared" ref="Q39:Q41" si="13">P39*$I39</f>
        <v>0</v>
      </c>
      <c r="R39" s="45"/>
      <c r="S39" s="104">
        <f t="shared" ref="S39:S41" si="14">R39*$I39</f>
        <v>0</v>
      </c>
    </row>
    <row r="40" spans="1:19" ht="11.25">
      <c r="A40" s="65">
        <f t="shared" si="0"/>
        <v>7</v>
      </c>
      <c r="B40" s="155" t="s">
        <v>614</v>
      </c>
      <c r="C40" s="155"/>
      <c r="D40" s="155"/>
      <c r="E40" s="155"/>
      <c r="F40" s="155"/>
      <c r="G40" s="155"/>
      <c r="H40" s="155"/>
      <c r="I40" s="63">
        <v>7</v>
      </c>
      <c r="J40" s="45"/>
      <c r="K40" s="46">
        <f t="shared" si="10"/>
        <v>0</v>
      </c>
      <c r="L40" s="45"/>
      <c r="M40" s="46">
        <f t="shared" si="11"/>
        <v>0</v>
      </c>
      <c r="N40" s="45"/>
      <c r="O40" s="46">
        <f t="shared" si="12"/>
        <v>0</v>
      </c>
      <c r="P40" s="45"/>
      <c r="Q40" s="46">
        <f t="shared" si="13"/>
        <v>0</v>
      </c>
      <c r="R40" s="45"/>
      <c r="S40" s="104">
        <f t="shared" si="14"/>
        <v>0</v>
      </c>
    </row>
    <row r="41" spans="1:19" ht="11.25">
      <c r="A41" s="65">
        <v>8</v>
      </c>
      <c r="B41" s="222" t="s">
        <v>612</v>
      </c>
      <c r="C41" s="222"/>
      <c r="D41" s="222"/>
      <c r="E41" s="222"/>
      <c r="F41" s="222"/>
      <c r="G41" s="222"/>
      <c r="H41" s="222"/>
      <c r="I41" s="83">
        <v>7</v>
      </c>
      <c r="J41" s="84"/>
      <c r="K41" s="85">
        <f t="shared" si="10"/>
        <v>0</v>
      </c>
      <c r="L41" s="84"/>
      <c r="M41" s="85">
        <f t="shared" si="11"/>
        <v>0</v>
      </c>
      <c r="N41" s="84"/>
      <c r="O41" s="85">
        <f t="shared" si="12"/>
        <v>0</v>
      </c>
      <c r="P41" s="84"/>
      <c r="Q41" s="85">
        <f t="shared" si="13"/>
        <v>0</v>
      </c>
      <c r="R41" s="84"/>
      <c r="S41" s="105">
        <f t="shared" si="14"/>
        <v>0</v>
      </c>
    </row>
    <row r="42" spans="1:19" s="8" customFormat="1" ht="11.25">
      <c r="A42" s="71">
        <f t="shared" si="0"/>
        <v>9</v>
      </c>
      <c r="B42" s="106" t="s">
        <v>577</v>
      </c>
      <c r="C42" s="90"/>
      <c r="D42" s="90"/>
      <c r="E42" s="90"/>
      <c r="F42" s="90"/>
      <c r="G42" s="90"/>
      <c r="H42" s="90"/>
      <c r="I42" s="91">
        <f>SUM(I35:I41)</f>
        <v>80</v>
      </c>
      <c r="J42" s="98"/>
      <c r="K42" s="99">
        <f>SUM(K35:K41)</f>
        <v>0</v>
      </c>
      <c r="L42" s="98"/>
      <c r="M42" s="99">
        <f>SUM(M35:M41)</f>
        <v>0</v>
      </c>
      <c r="N42" s="98"/>
      <c r="O42" s="99">
        <f>SUM(O35:O41)</f>
        <v>0</v>
      </c>
      <c r="P42" s="98"/>
      <c r="Q42" s="99">
        <f>SUM(Q35:Q41)</f>
        <v>0</v>
      </c>
      <c r="R42" s="98"/>
      <c r="S42" s="107">
        <f>SUM(S35:S41)</f>
        <v>0</v>
      </c>
    </row>
    <row r="43" spans="1:19" s="8" customFormat="1" ht="11.25">
      <c r="A43" s="64">
        <f t="shared" si="0"/>
        <v>10</v>
      </c>
      <c r="B43" s="113" t="s">
        <v>578</v>
      </c>
      <c r="C43" s="86"/>
      <c r="D43" s="86"/>
      <c r="E43" s="86"/>
      <c r="F43" s="86"/>
      <c r="G43" s="86"/>
      <c r="H43" s="86"/>
      <c r="I43" s="87"/>
      <c r="J43" s="88"/>
      <c r="K43" s="89"/>
      <c r="L43" s="88"/>
      <c r="M43" s="89"/>
      <c r="N43" s="88"/>
      <c r="O43" s="89"/>
      <c r="P43" s="88"/>
      <c r="Q43" s="89"/>
      <c r="R43" s="88"/>
      <c r="S43" s="108"/>
    </row>
    <row r="44" spans="1:19" s="8" customFormat="1" ht="11.25">
      <c r="A44" s="72">
        <f t="shared" si="0"/>
        <v>11</v>
      </c>
      <c r="B44" s="109" t="s">
        <v>579</v>
      </c>
      <c r="C44" s="109"/>
      <c r="D44" s="220" t="s">
        <v>607</v>
      </c>
      <c r="E44" s="220"/>
      <c r="F44" s="220"/>
      <c r="G44" s="220"/>
      <c r="H44" s="221"/>
      <c r="I44" s="92">
        <v>20</v>
      </c>
      <c r="J44" s="93"/>
      <c r="K44" s="94">
        <f>J44*$I44</f>
        <v>0</v>
      </c>
      <c r="L44" s="93"/>
      <c r="M44" s="94">
        <f>L44*$I44</f>
        <v>0</v>
      </c>
      <c r="N44" s="93"/>
      <c r="O44" s="94">
        <f>N44*$I44</f>
        <v>0</v>
      </c>
      <c r="P44" s="93"/>
      <c r="Q44" s="94">
        <f>P44*$I44</f>
        <v>0</v>
      </c>
      <c r="R44" s="93"/>
      <c r="S44" s="110">
        <f>R44*$I44</f>
        <v>0</v>
      </c>
    </row>
    <row r="45" spans="1:19" s="8" customFormat="1" ht="11.25">
      <c r="A45" s="64">
        <f t="shared" si="0"/>
        <v>12</v>
      </c>
      <c r="B45" s="113" t="s">
        <v>580</v>
      </c>
      <c r="C45" s="86"/>
      <c r="D45" s="86"/>
      <c r="E45" s="86"/>
      <c r="F45" s="86"/>
      <c r="G45" s="86"/>
      <c r="H45" s="86"/>
      <c r="I45" s="87"/>
      <c r="J45" s="88"/>
      <c r="K45" s="89"/>
      <c r="L45" s="88"/>
      <c r="M45" s="89"/>
      <c r="N45" s="88"/>
      <c r="O45" s="89"/>
      <c r="P45" s="88"/>
      <c r="Q45" s="89"/>
      <c r="R45" s="88"/>
      <c r="S45" s="108"/>
    </row>
    <row r="46" spans="1:19" s="8" customFormat="1" ht="11.25">
      <c r="A46" s="72">
        <f t="shared" si="0"/>
        <v>13</v>
      </c>
      <c r="B46" s="3" t="s">
        <v>581</v>
      </c>
      <c r="C46" s="7"/>
      <c r="D46" s="7"/>
      <c r="E46" s="7"/>
      <c r="F46" s="7"/>
      <c r="G46" s="7"/>
      <c r="H46" s="7"/>
      <c r="I46" s="95">
        <v>0</v>
      </c>
      <c r="J46" s="19"/>
      <c r="K46" s="20">
        <f>J46*$I46</f>
        <v>0</v>
      </c>
      <c r="L46" s="19"/>
      <c r="M46" s="20">
        <f>L46*$I46</f>
        <v>0</v>
      </c>
      <c r="N46" s="19"/>
      <c r="O46" s="20">
        <f>N46*$I46</f>
        <v>0</v>
      </c>
      <c r="P46" s="19"/>
      <c r="Q46" s="20">
        <f>P46*$I46</f>
        <v>0</v>
      </c>
      <c r="R46" s="19"/>
      <c r="S46" s="21">
        <f>R46*$I46</f>
        <v>0</v>
      </c>
    </row>
    <row r="47" spans="1:19" s="8" customFormat="1" ht="12.75">
      <c r="A47" s="71">
        <f t="shared" si="0"/>
        <v>14</v>
      </c>
      <c r="B47" s="141" t="s">
        <v>582</v>
      </c>
      <c r="C47" s="90"/>
      <c r="D47" s="90"/>
      <c r="E47" s="90"/>
      <c r="F47" s="90"/>
      <c r="G47" s="90"/>
      <c r="H47" s="90"/>
      <c r="I47" s="114">
        <f>I42+I44+I46</f>
        <v>100</v>
      </c>
      <c r="J47" s="115"/>
      <c r="K47" s="116">
        <f>SUM(K42:K46)</f>
        <v>0</v>
      </c>
      <c r="L47" s="115"/>
      <c r="M47" s="116">
        <f t="shared" ref="M47" si="15">SUM(M42:M46)</f>
        <v>0</v>
      </c>
      <c r="N47" s="115"/>
      <c r="O47" s="116">
        <f t="shared" ref="O47" si="16">SUM(O42:O46)</f>
        <v>0</v>
      </c>
      <c r="P47" s="115"/>
      <c r="Q47" s="116">
        <f t="shared" ref="Q47" si="17">SUM(Q42:Q46)</f>
        <v>0</v>
      </c>
      <c r="R47" s="115"/>
      <c r="S47" s="117">
        <f t="shared" ref="S47" si="18">SUM(S42:S46)</f>
        <v>0</v>
      </c>
    </row>
    <row r="48" spans="1:19" ht="13.5" thickBot="1">
      <c r="A48" s="73">
        <f t="shared" si="0"/>
        <v>15</v>
      </c>
      <c r="B48" s="139" t="s">
        <v>583</v>
      </c>
      <c r="C48" s="139"/>
      <c r="D48" s="139"/>
      <c r="E48" s="139"/>
      <c r="F48" s="139"/>
      <c r="G48" s="139"/>
      <c r="H48" s="140"/>
      <c r="I48" s="125"/>
      <c r="J48" s="126"/>
      <c r="K48" s="127" t="s">
        <v>0</v>
      </c>
      <c r="L48" s="126"/>
      <c r="M48" s="127" t="s">
        <v>0</v>
      </c>
      <c r="N48" s="126"/>
      <c r="O48" s="127" t="s">
        <v>0</v>
      </c>
      <c r="P48" s="126"/>
      <c r="Q48" s="127" t="s">
        <v>0</v>
      </c>
      <c r="R48" s="128"/>
      <c r="S48" s="129" t="s">
        <v>0</v>
      </c>
    </row>
    <row r="49" spans="1:19" ht="11.25"/>
    <row r="50" spans="1:19" ht="22.5" customHeight="1">
      <c r="B50" s="229" t="s">
        <v>584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</row>
    <row r="51" spans="1:19" ht="21" customHeight="1">
      <c r="A51" s="22"/>
      <c r="B51" s="23"/>
      <c r="C51" s="23"/>
      <c r="D51" s="142" t="s">
        <v>599</v>
      </c>
      <c r="E51" s="142"/>
      <c r="F51" s="142"/>
      <c r="G51" s="142"/>
      <c r="H51" s="142"/>
      <c r="M51" s="143" t="s">
        <v>600</v>
      </c>
      <c r="R51" s="10"/>
      <c r="S51" s="4"/>
    </row>
    <row r="52" spans="1:19" ht="12" customHeight="1">
      <c r="D52" s="144"/>
      <c r="E52" s="144"/>
      <c r="F52" s="219" t="s">
        <v>589</v>
      </c>
      <c r="G52" s="219"/>
      <c r="H52" s="145"/>
      <c r="I52" s="146"/>
      <c r="P52" s="219" t="s">
        <v>589</v>
      </c>
      <c r="Q52" s="219"/>
      <c r="R52" s="145"/>
      <c r="S52" s="146"/>
    </row>
  </sheetData>
  <sheetProtection selectLockedCells="1"/>
  <mergeCells count="131">
    <mergeCell ref="B6:D6"/>
    <mergeCell ref="E6:G6"/>
    <mergeCell ref="F52:G52"/>
    <mergeCell ref="D44:H44"/>
    <mergeCell ref="B40:H40"/>
    <mergeCell ref="B41:H41"/>
    <mergeCell ref="B31:H31"/>
    <mergeCell ref="B32:H32"/>
    <mergeCell ref="B16:F16"/>
    <mergeCell ref="B21:G21"/>
    <mergeCell ref="B17:E17"/>
    <mergeCell ref="B50:S50"/>
    <mergeCell ref="J29:K29"/>
    <mergeCell ref="L29:M29"/>
    <mergeCell ref="N29:O29"/>
    <mergeCell ref="P29:Q29"/>
    <mergeCell ref="R29:S29"/>
    <mergeCell ref="P52:Q52"/>
    <mergeCell ref="P13:Q13"/>
    <mergeCell ref="R13:S13"/>
    <mergeCell ref="J4:O8"/>
    <mergeCell ref="P18:Q18"/>
    <mergeCell ref="R18:S18"/>
    <mergeCell ref="L11:M11"/>
    <mergeCell ref="A1:P1"/>
    <mergeCell ref="L10:M10"/>
    <mergeCell ref="N10:O10"/>
    <mergeCell ref="P10:Q10"/>
    <mergeCell ref="Q1:S1"/>
    <mergeCell ref="R10:S10"/>
    <mergeCell ref="J10:K10"/>
    <mergeCell ref="B38:H38"/>
    <mergeCell ref="B39:H39"/>
    <mergeCell ref="J11:K11"/>
    <mergeCell ref="J12:K12"/>
    <mergeCell ref="J13:K13"/>
    <mergeCell ref="J14:K14"/>
    <mergeCell ref="J15:K15"/>
    <mergeCell ref="J16:K16"/>
    <mergeCell ref="J17:K17"/>
    <mergeCell ref="J18:K18"/>
    <mergeCell ref="R2:S2"/>
    <mergeCell ref="L12:M12"/>
    <mergeCell ref="N12:O12"/>
    <mergeCell ref="P12:Q12"/>
    <mergeCell ref="R12:S12"/>
    <mergeCell ref="L13:M13"/>
    <mergeCell ref="N13:O13"/>
    <mergeCell ref="N11:O11"/>
    <mergeCell ref="P11:Q11"/>
    <mergeCell ref="R11:S11"/>
    <mergeCell ref="L14:M14"/>
    <mergeCell ref="N14:O14"/>
    <mergeCell ref="P14:Q14"/>
    <mergeCell ref="R14:S14"/>
    <mergeCell ref="L15:M15"/>
    <mergeCell ref="N15:O15"/>
    <mergeCell ref="P15:Q15"/>
    <mergeCell ref="R15:S15"/>
    <mergeCell ref="L16:M16"/>
    <mergeCell ref="N16:O16"/>
    <mergeCell ref="P16:Q16"/>
    <mergeCell ref="R16:S16"/>
    <mergeCell ref="L17:M17"/>
    <mergeCell ref="P17:Q17"/>
    <mergeCell ref="R17:S17"/>
    <mergeCell ref="P22:Q22"/>
    <mergeCell ref="R22:S22"/>
    <mergeCell ref="L19:M19"/>
    <mergeCell ref="N19:O19"/>
    <mergeCell ref="P19:Q19"/>
    <mergeCell ref="R19:S19"/>
    <mergeCell ref="N17:O17"/>
    <mergeCell ref="L18:M18"/>
    <mergeCell ref="N18:O18"/>
    <mergeCell ref="J20:K20"/>
    <mergeCell ref="L20:M20"/>
    <mergeCell ref="N20:O20"/>
    <mergeCell ref="P20:Q20"/>
    <mergeCell ref="R20:S20"/>
    <mergeCell ref="J19:K19"/>
    <mergeCell ref="P21:Q21"/>
    <mergeCell ref="R21:S21"/>
    <mergeCell ref="J22:K22"/>
    <mergeCell ref="L22:M22"/>
    <mergeCell ref="J21:K21"/>
    <mergeCell ref="L21:M21"/>
    <mergeCell ref="N21:O21"/>
    <mergeCell ref="N22:O22"/>
    <mergeCell ref="P27:Q27"/>
    <mergeCell ref="R27:S27"/>
    <mergeCell ref="B26:I26"/>
    <mergeCell ref="J23:K23"/>
    <mergeCell ref="L23:M23"/>
    <mergeCell ref="N23:O23"/>
    <mergeCell ref="P23:Q23"/>
    <mergeCell ref="R23:S23"/>
    <mergeCell ref="J24:K25"/>
    <mergeCell ref="L24:M25"/>
    <mergeCell ref="N24:O25"/>
    <mergeCell ref="P24:Q25"/>
    <mergeCell ref="R24:S25"/>
    <mergeCell ref="L26:M26"/>
    <mergeCell ref="N26:O26"/>
    <mergeCell ref="D24:E24"/>
    <mergeCell ref="E25:G25"/>
    <mergeCell ref="H25:I25"/>
    <mergeCell ref="B35:H35"/>
    <mergeCell ref="B36:H36"/>
    <mergeCell ref="F24:H24"/>
    <mergeCell ref="H4:I4"/>
    <mergeCell ref="R6:S6"/>
    <mergeCell ref="R8:S8"/>
    <mergeCell ref="C4:G4"/>
    <mergeCell ref="C8:G8"/>
    <mergeCell ref="B28:I28"/>
    <mergeCell ref="J28:K28"/>
    <mergeCell ref="L28:M28"/>
    <mergeCell ref="N28:O28"/>
    <mergeCell ref="P28:Q28"/>
    <mergeCell ref="R28:S28"/>
    <mergeCell ref="B12:G12"/>
    <mergeCell ref="B13:G13"/>
    <mergeCell ref="B14:G14"/>
    <mergeCell ref="B15:G15"/>
    <mergeCell ref="J26:K26"/>
    <mergeCell ref="P26:Q26"/>
    <mergeCell ref="R26:S26"/>
    <mergeCell ref="J27:K27"/>
    <mergeCell ref="L27:M27"/>
    <mergeCell ref="N27:O27"/>
  </mergeCells>
  <phoneticPr fontId="1" type="noConversion"/>
  <conditionalFormatting sqref="I47">
    <cfRule type="cellIs" dxfId="0" priority="1" operator="notEqual">
      <formula>100</formula>
    </cfRule>
  </conditionalFormatting>
  <dataValidations count="6">
    <dataValidation type="whole" errorStyle="warning" allowBlank="1" showInputMessage="1" showErrorMessage="1" sqref="I46 I44 I34:I41">
      <formula1>0</formula1>
      <formula2>100</formula2>
    </dataValidation>
    <dataValidation type="list" allowBlank="1" showInputMessage="1" showErrorMessage="1" sqref="J12:S15 R24 L24 N24 P24 J24">
      <formula1>Auswahl_ja_nein</formula1>
    </dataValidation>
    <dataValidation type="list" allowBlank="1" showInputMessage="1" showErrorMessage="1" sqref="J18:S18 J26:S26 J28:S28">
      <formula1>geeignet_ungeeignet</formula1>
    </dataValidation>
    <dataValidation type="list" allowBlank="1" showInputMessage="1" sqref="E25:F25 D44">
      <formula1>Länder_und_Regionen</formula1>
    </dataValidation>
    <dataValidation type="list" allowBlank="1" showInputMessage="1" showErrorMessage="1" sqref="C24:C25">
      <formula1>Mindestzahl</formula1>
    </dataValidation>
    <dataValidation type="decimal" allowBlank="1" showInputMessage="1" showErrorMessage="1" error="Max. 10 Punkte" sqref="J34:J41 L34:L41 N34:N41 P34:P41 R34:R41">
      <formula1>0</formula1>
      <formula2>10</formula2>
    </dataValidation>
  </dataValidations>
  <pageMargins left="0.39370078740157483" right="0.39370078740157483" top="0.39370078740157483" bottom="0.31496062992125984" header="0" footer="0.19685039370078741"/>
  <pageSetup paperSize="9" scale="86" orientation="landscape" cellComments="asDisplayed" horizontalDpi="300" verticalDpi="300" r:id="rId1"/>
  <headerFooter>
    <oddFooter>&amp;L&amp;7Form 31-1-2-en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F271"/>
  <sheetViews>
    <sheetView workbookViewId="0">
      <selection activeCell="B28" sqref="B28"/>
    </sheetView>
  </sheetViews>
  <sheetFormatPr defaultColWidth="12" defaultRowHeight="12.75"/>
  <cols>
    <col min="1" max="1" width="34.5" style="25" customWidth="1"/>
    <col min="2" max="2" width="60" style="25" customWidth="1"/>
    <col min="3" max="3" width="61.5" style="25" bestFit="1" customWidth="1"/>
    <col min="4" max="4" width="13.83203125" style="25" bestFit="1" customWidth="1"/>
    <col min="5" max="5" width="18.33203125" style="25" bestFit="1" customWidth="1"/>
    <col min="6" max="6" width="23.5" style="25" bestFit="1" customWidth="1"/>
    <col min="7" max="16384" width="12" style="25"/>
  </cols>
  <sheetData>
    <row r="1" spans="1:6" s="24" customFormat="1">
      <c r="A1" s="24" t="s">
        <v>6</v>
      </c>
      <c r="B1" s="24" t="s">
        <v>7</v>
      </c>
      <c r="C1" s="24" t="s">
        <v>252</v>
      </c>
      <c r="D1" s="24" t="s">
        <v>253</v>
      </c>
      <c r="E1" s="24" t="s">
        <v>8</v>
      </c>
      <c r="F1" s="24" t="s">
        <v>250</v>
      </c>
    </row>
    <row r="2" spans="1:6">
      <c r="B2" s="26" t="s">
        <v>254</v>
      </c>
      <c r="C2" s="25" t="s">
        <v>302</v>
      </c>
      <c r="D2" s="25">
        <v>0</v>
      </c>
      <c r="E2" s="25" t="s">
        <v>300</v>
      </c>
      <c r="F2" s="25" t="s">
        <v>298</v>
      </c>
    </row>
    <row r="3" spans="1:6">
      <c r="B3" s="26" t="s">
        <v>255</v>
      </c>
      <c r="C3" s="25" t="s">
        <v>303</v>
      </c>
      <c r="D3" s="26">
        <v>1</v>
      </c>
      <c r="E3" s="25" t="s">
        <v>301</v>
      </c>
      <c r="F3" s="25" t="s">
        <v>299</v>
      </c>
    </row>
    <row r="4" spans="1:6">
      <c r="B4" s="26" t="s">
        <v>256</v>
      </c>
      <c r="C4" s="25" t="s">
        <v>304</v>
      </c>
      <c r="D4" s="26">
        <v>2</v>
      </c>
    </row>
    <row r="5" spans="1:6">
      <c r="B5" s="26" t="s">
        <v>257</v>
      </c>
      <c r="C5" s="25" t="s">
        <v>305</v>
      </c>
      <c r="D5" s="26">
        <v>3</v>
      </c>
    </row>
    <row r="6" spans="1:6">
      <c r="B6" s="26" t="s">
        <v>258</v>
      </c>
      <c r="C6" s="25" t="s">
        <v>306</v>
      </c>
      <c r="D6" s="26">
        <v>4</v>
      </c>
    </row>
    <row r="7" spans="1:6">
      <c r="B7" s="26" t="s">
        <v>259</v>
      </c>
      <c r="C7" s="25" t="s">
        <v>307</v>
      </c>
      <c r="D7" s="26">
        <v>5</v>
      </c>
    </row>
    <row r="8" spans="1:6">
      <c r="B8" s="26" t="s">
        <v>260</v>
      </c>
      <c r="C8" s="25" t="s">
        <v>308</v>
      </c>
      <c r="D8" s="26">
        <v>6</v>
      </c>
    </row>
    <row r="9" spans="1:6">
      <c r="B9" s="26" t="s">
        <v>261</v>
      </c>
      <c r="C9" s="25" t="s">
        <v>309</v>
      </c>
      <c r="D9" s="26">
        <v>7</v>
      </c>
    </row>
    <row r="10" spans="1:6">
      <c r="B10" s="26" t="s">
        <v>262</v>
      </c>
      <c r="C10" s="25" t="s">
        <v>310</v>
      </c>
      <c r="D10" s="26">
        <v>8</v>
      </c>
    </row>
    <row r="11" spans="1:6">
      <c r="B11" s="26" t="s">
        <v>263</v>
      </c>
      <c r="C11" s="25" t="s">
        <v>311</v>
      </c>
      <c r="D11" s="26">
        <v>9</v>
      </c>
    </row>
    <row r="12" spans="1:6">
      <c r="B12" s="26" t="s">
        <v>264</v>
      </c>
      <c r="C12" s="25" t="s">
        <v>312</v>
      </c>
      <c r="D12" s="26">
        <v>10</v>
      </c>
    </row>
    <row r="13" spans="1:6">
      <c r="B13" s="26" t="s">
        <v>265</v>
      </c>
      <c r="C13" s="25" t="s">
        <v>313</v>
      </c>
      <c r="D13" s="26"/>
    </row>
    <row r="14" spans="1:6">
      <c r="B14" s="26" t="s">
        <v>266</v>
      </c>
      <c r="C14" s="25" t="s">
        <v>314</v>
      </c>
    </row>
    <row r="15" spans="1:6">
      <c r="B15" s="26" t="s">
        <v>267</v>
      </c>
      <c r="C15" s="25" t="s">
        <v>315</v>
      </c>
    </row>
    <row r="16" spans="1:6">
      <c r="B16" s="26" t="s">
        <v>268</v>
      </c>
      <c r="C16" s="25" t="s">
        <v>316</v>
      </c>
    </row>
    <row r="17" spans="1:3">
      <c r="B17" s="26" t="s">
        <v>269</v>
      </c>
      <c r="C17" s="25" t="s">
        <v>317</v>
      </c>
    </row>
    <row r="18" spans="1:3">
      <c r="B18" s="26" t="s">
        <v>270</v>
      </c>
      <c r="C18" s="25" t="s">
        <v>318</v>
      </c>
    </row>
    <row r="19" spans="1:3">
      <c r="B19" s="26" t="s">
        <v>271</v>
      </c>
      <c r="C19" s="25" t="s">
        <v>319</v>
      </c>
    </row>
    <row r="20" spans="1:3">
      <c r="B20" s="26" t="s">
        <v>272</v>
      </c>
      <c r="C20" s="25" t="s">
        <v>320</v>
      </c>
    </row>
    <row r="21" spans="1:3">
      <c r="B21" s="26" t="s">
        <v>273</v>
      </c>
      <c r="C21" s="25" t="s">
        <v>321</v>
      </c>
    </row>
    <row r="22" spans="1:3">
      <c r="B22" s="26" t="s">
        <v>274</v>
      </c>
      <c r="C22" s="25" t="s">
        <v>322</v>
      </c>
    </row>
    <row r="23" spans="1:3">
      <c r="B23" s="26" t="s">
        <v>275</v>
      </c>
      <c r="C23" s="25" t="s">
        <v>323</v>
      </c>
    </row>
    <row r="24" spans="1:3">
      <c r="B24" s="26" t="s">
        <v>276</v>
      </c>
      <c r="C24" s="25" t="s">
        <v>324</v>
      </c>
    </row>
    <row r="25" spans="1:3">
      <c r="B25" s="26" t="s">
        <v>277</v>
      </c>
      <c r="C25" s="25" t="s">
        <v>325</v>
      </c>
    </row>
    <row r="26" spans="1:3">
      <c r="B26" s="26" t="s">
        <v>278</v>
      </c>
      <c r="C26" s="25" t="s">
        <v>326</v>
      </c>
    </row>
    <row r="27" spans="1:3">
      <c r="B27" s="28" t="str">
        <f t="shared" ref="B27:B90" si="0" xml:space="preserve"> "" &amp; A28</f>
        <v>Afghanistan</v>
      </c>
      <c r="C27" s="27" t="s">
        <v>327</v>
      </c>
    </row>
    <row r="28" spans="1:3">
      <c r="A28" s="27" t="s">
        <v>9</v>
      </c>
      <c r="B28" s="28" t="str">
        <f t="shared" si="0"/>
        <v>Åland Islands</v>
      </c>
      <c r="C28" s="27" t="s">
        <v>328</v>
      </c>
    </row>
    <row r="29" spans="1:3">
      <c r="A29" s="27" t="s">
        <v>10</v>
      </c>
      <c r="B29" s="28" t="str">
        <f t="shared" si="0"/>
        <v>Albania</v>
      </c>
      <c r="C29" s="27" t="s">
        <v>329</v>
      </c>
    </row>
    <row r="30" spans="1:3">
      <c r="A30" s="27" t="s">
        <v>11</v>
      </c>
      <c r="B30" s="28" t="str">
        <f t="shared" si="0"/>
        <v>Algeria</v>
      </c>
      <c r="C30" s="27" t="s">
        <v>330</v>
      </c>
    </row>
    <row r="31" spans="1:3">
      <c r="A31" s="27" t="s">
        <v>12</v>
      </c>
      <c r="B31" s="28" t="str">
        <f t="shared" si="0"/>
        <v>American Samoa</v>
      </c>
      <c r="C31" s="27" t="s">
        <v>331</v>
      </c>
    </row>
    <row r="32" spans="1:3">
      <c r="A32" s="27" t="s">
        <v>13</v>
      </c>
      <c r="B32" s="28" t="str">
        <f t="shared" si="0"/>
        <v>Andorra</v>
      </c>
      <c r="C32" s="27" t="s">
        <v>332</v>
      </c>
    </row>
    <row r="33" spans="1:3">
      <c r="A33" s="27" t="s">
        <v>14</v>
      </c>
      <c r="B33" s="28" t="str">
        <f t="shared" si="0"/>
        <v>Angola</v>
      </c>
      <c r="C33" s="27" t="s">
        <v>333</v>
      </c>
    </row>
    <row r="34" spans="1:3">
      <c r="A34" s="27" t="s">
        <v>15</v>
      </c>
      <c r="B34" s="28" t="str">
        <f t="shared" si="0"/>
        <v>Anguilla</v>
      </c>
      <c r="C34" s="27" t="s">
        <v>334</v>
      </c>
    </row>
    <row r="35" spans="1:3">
      <c r="A35" s="27" t="s">
        <v>16</v>
      </c>
      <c r="B35" s="28" t="str">
        <f t="shared" si="0"/>
        <v>Antigua and Barbuda</v>
      </c>
      <c r="C35" s="27" t="s">
        <v>335</v>
      </c>
    </row>
    <row r="36" spans="1:3">
      <c r="A36" s="27" t="s">
        <v>17</v>
      </c>
      <c r="B36" s="28" t="str">
        <f t="shared" si="0"/>
        <v>Argentina</v>
      </c>
      <c r="C36" s="27" t="s">
        <v>336</v>
      </c>
    </row>
    <row r="37" spans="1:3">
      <c r="A37" s="27" t="s">
        <v>18</v>
      </c>
      <c r="B37" s="28" t="str">
        <f t="shared" si="0"/>
        <v>Armenia</v>
      </c>
      <c r="C37" s="27" t="s">
        <v>337</v>
      </c>
    </row>
    <row r="38" spans="1:3">
      <c r="A38" s="27" t="s">
        <v>19</v>
      </c>
      <c r="B38" s="28" t="str">
        <f t="shared" si="0"/>
        <v>Aruba</v>
      </c>
      <c r="C38" s="27" t="s">
        <v>338</v>
      </c>
    </row>
    <row r="39" spans="1:3">
      <c r="A39" s="27" t="s">
        <v>20</v>
      </c>
      <c r="B39" s="28" t="str">
        <f t="shared" si="0"/>
        <v>Australia</v>
      </c>
      <c r="C39" s="27" t="s">
        <v>339</v>
      </c>
    </row>
    <row r="40" spans="1:3">
      <c r="A40" s="27" t="s">
        <v>21</v>
      </c>
      <c r="B40" s="28" t="str">
        <f t="shared" si="0"/>
        <v>Austria</v>
      </c>
      <c r="C40" s="27" t="s">
        <v>340</v>
      </c>
    </row>
    <row r="41" spans="1:3">
      <c r="A41" s="27" t="s">
        <v>22</v>
      </c>
      <c r="B41" s="28" t="str">
        <f t="shared" si="0"/>
        <v>Azerbaijan</v>
      </c>
      <c r="C41" s="27" t="s">
        <v>341</v>
      </c>
    </row>
    <row r="42" spans="1:3">
      <c r="A42" s="27" t="s">
        <v>23</v>
      </c>
      <c r="B42" s="28" t="str">
        <f t="shared" si="0"/>
        <v>Bahamas</v>
      </c>
      <c r="C42" s="27" t="s">
        <v>342</v>
      </c>
    </row>
    <row r="43" spans="1:3">
      <c r="A43" s="27" t="s">
        <v>24</v>
      </c>
      <c r="B43" s="28" t="str">
        <f t="shared" si="0"/>
        <v>Bahrain</v>
      </c>
      <c r="C43" s="27" t="s">
        <v>343</v>
      </c>
    </row>
    <row r="44" spans="1:3">
      <c r="A44" s="27" t="s">
        <v>25</v>
      </c>
      <c r="B44" s="28" t="str">
        <f t="shared" si="0"/>
        <v>Bangladesh</v>
      </c>
      <c r="C44" s="27" t="s">
        <v>344</v>
      </c>
    </row>
    <row r="45" spans="1:3">
      <c r="A45" s="27" t="s">
        <v>26</v>
      </c>
      <c r="B45" s="28" t="str">
        <f t="shared" si="0"/>
        <v>Barbados</v>
      </c>
      <c r="C45" s="27" t="s">
        <v>345</v>
      </c>
    </row>
    <row r="46" spans="1:3">
      <c r="A46" s="27" t="s">
        <v>27</v>
      </c>
      <c r="B46" s="28" t="str">
        <f t="shared" si="0"/>
        <v>Belarus</v>
      </c>
      <c r="C46" s="27" t="s">
        <v>346</v>
      </c>
    </row>
    <row r="47" spans="1:3">
      <c r="A47" s="27" t="s">
        <v>28</v>
      </c>
      <c r="B47" s="28" t="str">
        <f t="shared" si="0"/>
        <v>Belgium</v>
      </c>
      <c r="C47" s="27" t="s">
        <v>347</v>
      </c>
    </row>
    <row r="48" spans="1:3">
      <c r="A48" s="27" t="s">
        <v>29</v>
      </c>
      <c r="B48" s="28" t="str">
        <f t="shared" si="0"/>
        <v>Belize</v>
      </c>
      <c r="C48" s="27" t="s">
        <v>348</v>
      </c>
    </row>
    <row r="49" spans="1:3">
      <c r="A49" s="27" t="s">
        <v>30</v>
      </c>
      <c r="B49" s="28" t="str">
        <f t="shared" si="0"/>
        <v>Benin</v>
      </c>
      <c r="C49" s="27" t="s">
        <v>349</v>
      </c>
    </row>
    <row r="50" spans="1:3">
      <c r="A50" s="27" t="s">
        <v>31</v>
      </c>
      <c r="B50" s="28" t="str">
        <f t="shared" si="0"/>
        <v>Bermuda</v>
      </c>
      <c r="C50" s="27" t="s">
        <v>350</v>
      </c>
    </row>
    <row r="51" spans="1:3">
      <c r="A51" s="27" t="s">
        <v>32</v>
      </c>
      <c r="B51" s="28" t="str">
        <f t="shared" si="0"/>
        <v>Bhutan</v>
      </c>
      <c r="C51" s="27" t="s">
        <v>351</v>
      </c>
    </row>
    <row r="52" spans="1:3">
      <c r="A52" s="27" t="s">
        <v>33</v>
      </c>
      <c r="B52" s="28" t="str">
        <f t="shared" si="0"/>
        <v>Bolivia (Plurinational State of)</v>
      </c>
      <c r="C52" s="27" t="s">
        <v>352</v>
      </c>
    </row>
    <row r="53" spans="1:3">
      <c r="A53" s="27" t="s">
        <v>34</v>
      </c>
      <c r="B53" s="28" t="str">
        <f t="shared" si="0"/>
        <v>Bonaire, Sint Eustatius and Saba</v>
      </c>
      <c r="C53" s="27" t="s">
        <v>353</v>
      </c>
    </row>
    <row r="54" spans="1:3">
      <c r="A54" s="27" t="s">
        <v>35</v>
      </c>
      <c r="B54" s="28" t="str">
        <f t="shared" si="0"/>
        <v>Bosnia and Herzegovina</v>
      </c>
      <c r="C54" s="27" t="s">
        <v>354</v>
      </c>
    </row>
    <row r="55" spans="1:3">
      <c r="A55" s="27" t="s">
        <v>36</v>
      </c>
      <c r="B55" s="28" t="str">
        <f t="shared" si="0"/>
        <v>Botswana</v>
      </c>
      <c r="C55" s="27" t="s">
        <v>355</v>
      </c>
    </row>
    <row r="56" spans="1:3">
      <c r="A56" s="27" t="s">
        <v>37</v>
      </c>
      <c r="B56" s="28" t="str">
        <f t="shared" si="0"/>
        <v>Brazil</v>
      </c>
      <c r="C56" s="27" t="s">
        <v>356</v>
      </c>
    </row>
    <row r="57" spans="1:3">
      <c r="A57" s="27" t="s">
        <v>38</v>
      </c>
      <c r="B57" s="28" t="str">
        <f t="shared" si="0"/>
        <v>British Virgin Islands</v>
      </c>
      <c r="C57" s="27" t="s">
        <v>357</v>
      </c>
    </row>
    <row r="58" spans="1:3">
      <c r="A58" s="27" t="s">
        <v>39</v>
      </c>
      <c r="B58" s="28" t="str">
        <f t="shared" si="0"/>
        <v>Brunei Darussalam</v>
      </c>
      <c r="C58" s="27" t="s">
        <v>358</v>
      </c>
    </row>
    <row r="59" spans="1:3">
      <c r="A59" s="27" t="s">
        <v>40</v>
      </c>
      <c r="B59" s="28" t="str">
        <f t="shared" si="0"/>
        <v>Bulgaria</v>
      </c>
      <c r="C59" s="27" t="s">
        <v>359</v>
      </c>
    </row>
    <row r="60" spans="1:3">
      <c r="A60" s="27" t="s">
        <v>41</v>
      </c>
      <c r="B60" s="28" t="str">
        <f t="shared" si="0"/>
        <v>Burkina Faso</v>
      </c>
      <c r="C60" s="27" t="s">
        <v>360</v>
      </c>
    </row>
    <row r="61" spans="1:3">
      <c r="A61" s="27" t="s">
        <v>42</v>
      </c>
      <c r="B61" s="28" t="str">
        <f t="shared" si="0"/>
        <v>Burundi</v>
      </c>
      <c r="C61" s="27" t="s">
        <v>361</v>
      </c>
    </row>
    <row r="62" spans="1:3">
      <c r="A62" s="27" t="s">
        <v>43</v>
      </c>
      <c r="B62" s="28" t="str">
        <f t="shared" si="0"/>
        <v>Cabo Verde</v>
      </c>
      <c r="C62" s="27" t="s">
        <v>362</v>
      </c>
    </row>
    <row r="63" spans="1:3">
      <c r="A63" s="27" t="s">
        <v>44</v>
      </c>
      <c r="B63" s="28" t="str">
        <f t="shared" si="0"/>
        <v>Cambodia</v>
      </c>
      <c r="C63" s="27" t="s">
        <v>363</v>
      </c>
    </row>
    <row r="64" spans="1:3">
      <c r="A64" s="27" t="s">
        <v>45</v>
      </c>
      <c r="B64" s="28" t="str">
        <f t="shared" si="0"/>
        <v>Cameroon</v>
      </c>
      <c r="C64" s="27" t="s">
        <v>364</v>
      </c>
    </row>
    <row r="65" spans="1:3">
      <c r="A65" s="27" t="s">
        <v>46</v>
      </c>
      <c r="B65" s="28" t="str">
        <f t="shared" si="0"/>
        <v>Canada</v>
      </c>
      <c r="C65" s="27" t="s">
        <v>365</v>
      </c>
    </row>
    <row r="66" spans="1:3">
      <c r="A66" s="27" t="s">
        <v>47</v>
      </c>
      <c r="B66" s="28" t="str">
        <f t="shared" si="0"/>
        <v>Cayman Islands</v>
      </c>
      <c r="C66" s="27" t="s">
        <v>366</v>
      </c>
    </row>
    <row r="67" spans="1:3">
      <c r="A67" s="27" t="s">
        <v>48</v>
      </c>
      <c r="B67" s="28" t="str">
        <f t="shared" si="0"/>
        <v>Central African Republic</v>
      </c>
      <c r="C67" s="27" t="s">
        <v>367</v>
      </c>
    </row>
    <row r="68" spans="1:3">
      <c r="A68" s="27" t="s">
        <v>49</v>
      </c>
      <c r="B68" s="28" t="str">
        <f t="shared" si="0"/>
        <v>Chad</v>
      </c>
      <c r="C68" s="27" t="s">
        <v>368</v>
      </c>
    </row>
    <row r="69" spans="1:3">
      <c r="A69" s="27" t="s">
        <v>50</v>
      </c>
      <c r="B69" s="28" t="str">
        <f t="shared" si="0"/>
        <v>Channel Islands</v>
      </c>
      <c r="C69" s="27" t="s">
        <v>369</v>
      </c>
    </row>
    <row r="70" spans="1:3">
      <c r="A70" s="29" t="s">
        <v>51</v>
      </c>
      <c r="B70" s="28" t="str">
        <f t="shared" si="0"/>
        <v>Chile</v>
      </c>
      <c r="C70" s="27" t="s">
        <v>370</v>
      </c>
    </row>
    <row r="71" spans="1:3">
      <c r="A71" s="27" t="s">
        <v>52</v>
      </c>
      <c r="B71" s="28" t="str">
        <f t="shared" si="0"/>
        <v>China</v>
      </c>
      <c r="C71" s="27" t="s">
        <v>371</v>
      </c>
    </row>
    <row r="72" spans="1:3" ht="25.5">
      <c r="A72" s="27" t="s">
        <v>53</v>
      </c>
      <c r="B72" s="28" t="str">
        <f t="shared" si="0"/>
        <v>China, Hong Kong Special Administrative Region</v>
      </c>
      <c r="C72" s="27" t="s">
        <v>372</v>
      </c>
    </row>
    <row r="73" spans="1:3" ht="25.5">
      <c r="A73" s="27" t="s">
        <v>54</v>
      </c>
      <c r="B73" s="28" t="str">
        <f t="shared" si="0"/>
        <v>China, Macao Special Administrative Region</v>
      </c>
      <c r="C73" s="27" t="s">
        <v>373</v>
      </c>
    </row>
    <row r="74" spans="1:3" ht="25.5">
      <c r="A74" s="27" t="s">
        <v>55</v>
      </c>
      <c r="B74" s="28" t="str">
        <f t="shared" si="0"/>
        <v>Colombia</v>
      </c>
      <c r="C74" s="27" t="s">
        <v>374</v>
      </c>
    </row>
    <row r="75" spans="1:3">
      <c r="A75" s="27" t="s">
        <v>56</v>
      </c>
      <c r="B75" s="28" t="str">
        <f t="shared" si="0"/>
        <v>Comoros</v>
      </c>
      <c r="C75" s="27" t="s">
        <v>375</v>
      </c>
    </row>
    <row r="76" spans="1:3">
      <c r="A76" s="27" t="s">
        <v>57</v>
      </c>
      <c r="B76" s="28" t="str">
        <f t="shared" si="0"/>
        <v>Congo</v>
      </c>
      <c r="C76" s="27" t="s">
        <v>376</v>
      </c>
    </row>
    <row r="77" spans="1:3">
      <c r="A77" s="27" t="s">
        <v>58</v>
      </c>
      <c r="B77" s="28" t="str">
        <f t="shared" si="0"/>
        <v>Cook Islands</v>
      </c>
      <c r="C77" s="27" t="s">
        <v>377</v>
      </c>
    </row>
    <row r="78" spans="1:3">
      <c r="A78" s="27" t="s">
        <v>59</v>
      </c>
      <c r="B78" s="28" t="str">
        <f t="shared" si="0"/>
        <v>Costa Rica</v>
      </c>
      <c r="C78" s="27" t="s">
        <v>378</v>
      </c>
    </row>
    <row r="79" spans="1:3">
      <c r="A79" s="27" t="s">
        <v>60</v>
      </c>
      <c r="B79" s="28" t="str">
        <f t="shared" si="0"/>
        <v>Côte d'Ivoire</v>
      </c>
      <c r="C79" s="27" t="s">
        <v>379</v>
      </c>
    </row>
    <row r="80" spans="1:3">
      <c r="A80" s="27" t="s">
        <v>61</v>
      </c>
      <c r="B80" s="28" t="str">
        <f t="shared" si="0"/>
        <v>Croatia</v>
      </c>
      <c r="C80" s="27" t="s">
        <v>380</v>
      </c>
    </row>
    <row r="81" spans="1:3">
      <c r="A81" s="27" t="s">
        <v>62</v>
      </c>
      <c r="B81" s="28" t="str">
        <f t="shared" si="0"/>
        <v>Cuba</v>
      </c>
      <c r="C81" s="27" t="s">
        <v>381</v>
      </c>
    </row>
    <row r="82" spans="1:3">
      <c r="A82" s="27" t="s">
        <v>63</v>
      </c>
      <c r="B82" s="28" t="str">
        <f t="shared" si="0"/>
        <v>Curaçao</v>
      </c>
      <c r="C82" s="27" t="s">
        <v>382</v>
      </c>
    </row>
    <row r="83" spans="1:3">
      <c r="A83" s="27" t="s">
        <v>64</v>
      </c>
      <c r="B83" s="28" t="str">
        <f t="shared" si="0"/>
        <v>Cyprus</v>
      </c>
      <c r="C83" s="27" t="s">
        <v>383</v>
      </c>
    </row>
    <row r="84" spans="1:3">
      <c r="A84" s="27" t="s">
        <v>65</v>
      </c>
      <c r="B84" s="28" t="str">
        <f t="shared" si="0"/>
        <v>Czech Republic</v>
      </c>
      <c r="C84" s="27" t="s">
        <v>384</v>
      </c>
    </row>
    <row r="85" spans="1:3">
      <c r="A85" s="27" t="s">
        <v>66</v>
      </c>
      <c r="B85" s="28" t="str">
        <f t="shared" si="0"/>
        <v>Democratic People's Republic of Korea</v>
      </c>
      <c r="C85" s="27" t="s">
        <v>385</v>
      </c>
    </row>
    <row r="86" spans="1:3" ht="25.5">
      <c r="A86" s="27" t="s">
        <v>67</v>
      </c>
      <c r="B86" s="28" t="str">
        <f t="shared" si="0"/>
        <v>Democratic Republic of the Congo</v>
      </c>
      <c r="C86" s="27" t="s">
        <v>386</v>
      </c>
    </row>
    <row r="87" spans="1:3" ht="25.5">
      <c r="A87" s="27" t="s">
        <v>68</v>
      </c>
      <c r="B87" s="28" t="str">
        <f t="shared" si="0"/>
        <v>Denmark</v>
      </c>
      <c r="C87" s="27" t="s">
        <v>387</v>
      </c>
    </row>
    <row r="88" spans="1:3">
      <c r="A88" s="27" t="s">
        <v>69</v>
      </c>
      <c r="B88" s="28" t="str">
        <f t="shared" si="0"/>
        <v>Djibouti</v>
      </c>
      <c r="C88" s="27" t="s">
        <v>388</v>
      </c>
    </row>
    <row r="89" spans="1:3">
      <c r="A89" s="27" t="s">
        <v>70</v>
      </c>
      <c r="B89" s="28" t="str">
        <f t="shared" si="0"/>
        <v>Dominica</v>
      </c>
      <c r="C89" s="27" t="s">
        <v>389</v>
      </c>
    </row>
    <row r="90" spans="1:3">
      <c r="A90" s="27" t="s">
        <v>71</v>
      </c>
      <c r="B90" s="28" t="str">
        <f t="shared" si="0"/>
        <v>Dominican Republic</v>
      </c>
      <c r="C90" s="27" t="s">
        <v>390</v>
      </c>
    </row>
    <row r="91" spans="1:3">
      <c r="A91" s="27" t="s">
        <v>72</v>
      </c>
      <c r="B91" s="28" t="str">
        <f t="shared" ref="B91:B154" si="1" xml:space="preserve"> "" &amp; A92</f>
        <v>Ecuador</v>
      </c>
      <c r="C91" s="27" t="s">
        <v>391</v>
      </c>
    </row>
    <row r="92" spans="1:3">
      <c r="A92" s="27" t="s">
        <v>73</v>
      </c>
      <c r="B92" s="28" t="str">
        <f t="shared" si="1"/>
        <v>Egypt</v>
      </c>
      <c r="C92" s="27" t="s">
        <v>392</v>
      </c>
    </row>
    <row r="93" spans="1:3">
      <c r="A93" s="27" t="s">
        <v>74</v>
      </c>
      <c r="B93" s="28" t="str">
        <f t="shared" si="1"/>
        <v>El Salvador</v>
      </c>
      <c r="C93" s="27" t="s">
        <v>393</v>
      </c>
    </row>
    <row r="94" spans="1:3">
      <c r="A94" s="27" t="s">
        <v>75</v>
      </c>
      <c r="B94" s="28" t="str">
        <f t="shared" si="1"/>
        <v>Equatorial Guinea</v>
      </c>
      <c r="C94" s="27" t="s">
        <v>394</v>
      </c>
    </row>
    <row r="95" spans="1:3">
      <c r="A95" s="27" t="s">
        <v>76</v>
      </c>
      <c r="B95" s="28" t="str">
        <f t="shared" si="1"/>
        <v>Eritrea</v>
      </c>
      <c r="C95" s="27" t="s">
        <v>395</v>
      </c>
    </row>
    <row r="96" spans="1:3">
      <c r="A96" s="27" t="s">
        <v>77</v>
      </c>
      <c r="B96" s="28" t="str">
        <f t="shared" si="1"/>
        <v>Estonia</v>
      </c>
      <c r="C96" s="27" t="s">
        <v>396</v>
      </c>
    </row>
    <row r="97" spans="1:3">
      <c r="A97" s="27" t="s">
        <v>78</v>
      </c>
      <c r="B97" s="28" t="str">
        <f t="shared" si="1"/>
        <v>Ethiopia</v>
      </c>
      <c r="C97" s="27" t="s">
        <v>397</v>
      </c>
    </row>
    <row r="98" spans="1:3">
      <c r="A98" s="27" t="s">
        <v>79</v>
      </c>
      <c r="B98" s="28" t="str">
        <f t="shared" si="1"/>
        <v>Faeroe Islands</v>
      </c>
      <c r="C98" s="27" t="s">
        <v>398</v>
      </c>
    </row>
    <row r="99" spans="1:3">
      <c r="A99" s="27" t="s">
        <v>80</v>
      </c>
      <c r="B99" s="28" t="str">
        <f t="shared" si="1"/>
        <v>Falkland Islands (Malvinas)</v>
      </c>
      <c r="C99" s="27" t="s">
        <v>399</v>
      </c>
    </row>
    <row r="100" spans="1:3">
      <c r="A100" s="27" t="s">
        <v>81</v>
      </c>
      <c r="B100" s="28" t="str">
        <f t="shared" si="1"/>
        <v>Fiji</v>
      </c>
      <c r="C100" s="27" t="s">
        <v>400</v>
      </c>
    </row>
    <row r="101" spans="1:3">
      <c r="A101" s="27" t="s">
        <v>82</v>
      </c>
      <c r="B101" s="28" t="str">
        <f t="shared" si="1"/>
        <v>Finland</v>
      </c>
      <c r="C101" s="27" t="s">
        <v>401</v>
      </c>
    </row>
    <row r="102" spans="1:3">
      <c r="A102" s="27" t="s">
        <v>83</v>
      </c>
      <c r="B102" s="28" t="str">
        <f t="shared" si="1"/>
        <v>France</v>
      </c>
      <c r="C102" s="27" t="s">
        <v>402</v>
      </c>
    </row>
    <row r="103" spans="1:3">
      <c r="A103" s="27" t="s">
        <v>84</v>
      </c>
      <c r="B103" s="28" t="str">
        <f t="shared" si="1"/>
        <v>French Guiana</v>
      </c>
      <c r="C103" s="27" t="s">
        <v>403</v>
      </c>
    </row>
    <row r="104" spans="1:3">
      <c r="A104" s="27" t="s">
        <v>85</v>
      </c>
      <c r="B104" s="28" t="str">
        <f t="shared" si="1"/>
        <v>French Polynesia</v>
      </c>
      <c r="C104" s="27" t="s">
        <v>404</v>
      </c>
    </row>
    <row r="105" spans="1:3">
      <c r="A105" s="27" t="s">
        <v>86</v>
      </c>
      <c r="B105" s="28" t="str">
        <f t="shared" si="1"/>
        <v>Gabon</v>
      </c>
      <c r="C105" s="27" t="s">
        <v>405</v>
      </c>
    </row>
    <row r="106" spans="1:3">
      <c r="A106" s="27" t="s">
        <v>87</v>
      </c>
      <c r="B106" s="28" t="str">
        <f t="shared" si="1"/>
        <v>Gambia</v>
      </c>
      <c r="C106" s="27" t="s">
        <v>406</v>
      </c>
    </row>
    <row r="107" spans="1:3">
      <c r="A107" s="27" t="s">
        <v>88</v>
      </c>
      <c r="B107" s="28" t="str">
        <f t="shared" si="1"/>
        <v>Georgia</v>
      </c>
      <c r="C107" s="27" t="s">
        <v>407</v>
      </c>
    </row>
    <row r="108" spans="1:3">
      <c r="A108" s="27" t="s">
        <v>89</v>
      </c>
      <c r="B108" s="28" t="str">
        <f t="shared" si="1"/>
        <v>Germany</v>
      </c>
      <c r="C108" s="27" t="s">
        <v>408</v>
      </c>
    </row>
    <row r="109" spans="1:3">
      <c r="A109" s="27" t="s">
        <v>90</v>
      </c>
      <c r="B109" s="28" t="str">
        <f t="shared" si="1"/>
        <v>Ghana</v>
      </c>
      <c r="C109" s="27" t="s">
        <v>409</v>
      </c>
    </row>
    <row r="110" spans="1:3">
      <c r="A110" s="27" t="s">
        <v>91</v>
      </c>
      <c r="B110" s="28" t="str">
        <f t="shared" si="1"/>
        <v>Gibraltar</v>
      </c>
      <c r="C110" s="27" t="s">
        <v>410</v>
      </c>
    </row>
    <row r="111" spans="1:3">
      <c r="A111" s="27" t="s">
        <v>92</v>
      </c>
      <c r="B111" s="28" t="str">
        <f t="shared" si="1"/>
        <v>Greece</v>
      </c>
      <c r="C111" s="27" t="s">
        <v>411</v>
      </c>
    </row>
    <row r="112" spans="1:3">
      <c r="A112" s="27" t="s">
        <v>93</v>
      </c>
      <c r="B112" s="28" t="str">
        <f t="shared" si="1"/>
        <v>Greenland</v>
      </c>
      <c r="C112" s="27" t="s">
        <v>412</v>
      </c>
    </row>
    <row r="113" spans="1:3">
      <c r="A113" s="27" t="s">
        <v>94</v>
      </c>
      <c r="B113" s="28" t="str">
        <f t="shared" si="1"/>
        <v>Grenada</v>
      </c>
      <c r="C113" s="27" t="s">
        <v>413</v>
      </c>
    </row>
    <row r="114" spans="1:3">
      <c r="A114" s="27" t="s">
        <v>95</v>
      </c>
      <c r="B114" s="28" t="str">
        <f t="shared" si="1"/>
        <v>Guadeloupe</v>
      </c>
      <c r="C114" s="27" t="s">
        <v>414</v>
      </c>
    </row>
    <row r="115" spans="1:3">
      <c r="A115" s="27" t="s">
        <v>96</v>
      </c>
      <c r="B115" s="28" t="str">
        <f t="shared" si="1"/>
        <v>Guam</v>
      </c>
      <c r="C115" s="27" t="s">
        <v>415</v>
      </c>
    </row>
    <row r="116" spans="1:3">
      <c r="A116" s="27" t="s">
        <v>97</v>
      </c>
      <c r="B116" s="28" t="str">
        <f t="shared" si="1"/>
        <v>Guatemala</v>
      </c>
      <c r="C116" s="27" t="s">
        <v>416</v>
      </c>
    </row>
    <row r="117" spans="1:3">
      <c r="A117" s="27" t="s">
        <v>98</v>
      </c>
      <c r="B117" s="28" t="str">
        <f t="shared" si="1"/>
        <v>Guernsey</v>
      </c>
      <c r="C117" s="27" t="s">
        <v>417</v>
      </c>
    </row>
    <row r="118" spans="1:3">
      <c r="A118" s="27" t="s">
        <v>99</v>
      </c>
      <c r="B118" s="28" t="str">
        <f t="shared" si="1"/>
        <v>Guinea</v>
      </c>
      <c r="C118" s="27" t="s">
        <v>418</v>
      </c>
    </row>
    <row r="119" spans="1:3">
      <c r="A119" s="27" t="s">
        <v>100</v>
      </c>
      <c r="B119" s="28" t="str">
        <f t="shared" si="1"/>
        <v>Guinea-Bissau</v>
      </c>
      <c r="C119" s="27" t="s">
        <v>419</v>
      </c>
    </row>
    <row r="120" spans="1:3">
      <c r="A120" s="27" t="s">
        <v>101</v>
      </c>
      <c r="B120" s="28" t="str">
        <f t="shared" si="1"/>
        <v>Guyana</v>
      </c>
      <c r="C120" s="27" t="s">
        <v>420</v>
      </c>
    </row>
    <row r="121" spans="1:3">
      <c r="A121" s="27" t="s">
        <v>102</v>
      </c>
      <c r="B121" s="28" t="str">
        <f t="shared" si="1"/>
        <v>Haiti</v>
      </c>
      <c r="C121" s="27" t="s">
        <v>421</v>
      </c>
    </row>
    <row r="122" spans="1:3">
      <c r="A122" s="27" t="s">
        <v>103</v>
      </c>
      <c r="B122" s="28" t="str">
        <f t="shared" si="1"/>
        <v>Holy See</v>
      </c>
      <c r="C122" s="27" t="s">
        <v>422</v>
      </c>
    </row>
    <row r="123" spans="1:3">
      <c r="A123" s="27" t="s">
        <v>104</v>
      </c>
      <c r="B123" s="28" t="str">
        <f t="shared" si="1"/>
        <v>Honduras</v>
      </c>
      <c r="C123" s="27" t="s">
        <v>423</v>
      </c>
    </row>
    <row r="124" spans="1:3">
      <c r="A124" s="27" t="s">
        <v>105</v>
      </c>
      <c r="B124" s="28" t="str">
        <f t="shared" si="1"/>
        <v>Hungary</v>
      </c>
      <c r="C124" s="27" t="s">
        <v>424</v>
      </c>
    </row>
    <row r="125" spans="1:3">
      <c r="A125" s="27" t="s">
        <v>106</v>
      </c>
      <c r="B125" s="28" t="str">
        <f t="shared" si="1"/>
        <v>Iceland</v>
      </c>
      <c r="C125" s="27" t="s">
        <v>425</v>
      </c>
    </row>
    <row r="126" spans="1:3">
      <c r="A126" s="27" t="s">
        <v>107</v>
      </c>
      <c r="B126" s="28" t="str">
        <f t="shared" si="1"/>
        <v>India</v>
      </c>
      <c r="C126" s="27" t="s">
        <v>426</v>
      </c>
    </row>
    <row r="127" spans="1:3">
      <c r="A127" s="27" t="s">
        <v>108</v>
      </c>
      <c r="B127" s="28" t="str">
        <f t="shared" si="1"/>
        <v>Indonesia</v>
      </c>
      <c r="C127" s="27" t="s">
        <v>427</v>
      </c>
    </row>
    <row r="128" spans="1:3">
      <c r="A128" s="27" t="s">
        <v>109</v>
      </c>
      <c r="B128" s="28" t="str">
        <f t="shared" si="1"/>
        <v>Iran (Islamic Republic of)</v>
      </c>
      <c r="C128" s="27" t="s">
        <v>428</v>
      </c>
    </row>
    <row r="129" spans="1:3">
      <c r="A129" s="27" t="s">
        <v>110</v>
      </c>
      <c r="B129" s="28" t="str">
        <f t="shared" si="1"/>
        <v>Iraq</v>
      </c>
      <c r="C129" s="27" t="s">
        <v>429</v>
      </c>
    </row>
    <row r="130" spans="1:3">
      <c r="A130" s="27" t="s">
        <v>111</v>
      </c>
      <c r="B130" s="28" t="str">
        <f t="shared" si="1"/>
        <v>Ireland</v>
      </c>
      <c r="C130" s="27" t="s">
        <v>430</v>
      </c>
    </row>
    <row r="131" spans="1:3">
      <c r="A131" s="27" t="s">
        <v>112</v>
      </c>
      <c r="B131" s="28" t="str">
        <f t="shared" si="1"/>
        <v>Isle of Man</v>
      </c>
      <c r="C131" s="27" t="s">
        <v>431</v>
      </c>
    </row>
    <row r="132" spans="1:3">
      <c r="A132" s="27" t="s">
        <v>113</v>
      </c>
      <c r="B132" s="28" t="str">
        <f t="shared" si="1"/>
        <v>Israel</v>
      </c>
      <c r="C132" s="27" t="s">
        <v>432</v>
      </c>
    </row>
    <row r="133" spans="1:3">
      <c r="A133" s="27" t="s">
        <v>114</v>
      </c>
      <c r="B133" s="28" t="str">
        <f t="shared" si="1"/>
        <v>Italy</v>
      </c>
      <c r="C133" s="27" t="s">
        <v>433</v>
      </c>
    </row>
    <row r="134" spans="1:3">
      <c r="A134" s="27" t="s">
        <v>115</v>
      </c>
      <c r="B134" s="28" t="str">
        <f t="shared" si="1"/>
        <v>Jamaica</v>
      </c>
      <c r="C134" s="27" t="s">
        <v>434</v>
      </c>
    </row>
    <row r="135" spans="1:3">
      <c r="A135" s="27" t="s">
        <v>116</v>
      </c>
      <c r="B135" s="28" t="str">
        <f t="shared" si="1"/>
        <v>Japan</v>
      </c>
      <c r="C135" s="27" t="s">
        <v>435</v>
      </c>
    </row>
    <row r="136" spans="1:3">
      <c r="A136" s="27" t="s">
        <v>117</v>
      </c>
      <c r="B136" s="28" t="str">
        <f t="shared" si="1"/>
        <v>Jersey</v>
      </c>
      <c r="C136" s="27" t="s">
        <v>436</v>
      </c>
    </row>
    <row r="137" spans="1:3">
      <c r="A137" s="29" t="s">
        <v>118</v>
      </c>
      <c r="B137" s="28" t="str">
        <f t="shared" si="1"/>
        <v>Jordan</v>
      </c>
      <c r="C137" s="27" t="s">
        <v>437</v>
      </c>
    </row>
    <row r="138" spans="1:3">
      <c r="A138" s="27" t="s">
        <v>119</v>
      </c>
      <c r="B138" s="28" t="str">
        <f t="shared" si="1"/>
        <v>Kazakhstan</v>
      </c>
      <c r="C138" s="27" t="s">
        <v>438</v>
      </c>
    </row>
    <row r="139" spans="1:3">
      <c r="A139" s="27" t="s">
        <v>120</v>
      </c>
      <c r="B139" s="28" t="str">
        <f t="shared" si="1"/>
        <v>Kenya</v>
      </c>
      <c r="C139" s="27" t="s">
        <v>439</v>
      </c>
    </row>
    <row r="140" spans="1:3">
      <c r="A140" s="27" t="s">
        <v>121</v>
      </c>
      <c r="B140" s="28" t="str">
        <f t="shared" si="1"/>
        <v>Kiribati</v>
      </c>
      <c r="C140" s="27" t="s">
        <v>440</v>
      </c>
    </row>
    <row r="141" spans="1:3">
      <c r="A141" s="27" t="s">
        <v>122</v>
      </c>
      <c r="B141" s="28" t="str">
        <f t="shared" si="1"/>
        <v>Kuwait</v>
      </c>
      <c r="C141" s="27" t="s">
        <v>441</v>
      </c>
    </row>
    <row r="142" spans="1:3">
      <c r="A142" s="27" t="s">
        <v>123</v>
      </c>
      <c r="B142" s="28" t="str">
        <f t="shared" si="1"/>
        <v>Kyrgyzstan</v>
      </c>
      <c r="C142" s="27" t="s">
        <v>442</v>
      </c>
    </row>
    <row r="143" spans="1:3">
      <c r="A143" s="27" t="s">
        <v>124</v>
      </c>
      <c r="B143" s="28" t="str">
        <f t="shared" si="1"/>
        <v>Lao People's Democratic Republic</v>
      </c>
      <c r="C143" s="27" t="s">
        <v>443</v>
      </c>
    </row>
    <row r="144" spans="1:3" ht="25.5">
      <c r="A144" s="27" t="s">
        <v>125</v>
      </c>
      <c r="B144" s="28" t="str">
        <f t="shared" si="1"/>
        <v>Latvia</v>
      </c>
      <c r="C144" s="27" t="s">
        <v>444</v>
      </c>
    </row>
    <row r="145" spans="1:3">
      <c r="A145" s="27" t="s">
        <v>126</v>
      </c>
      <c r="B145" s="28" t="str">
        <f t="shared" si="1"/>
        <v>Lebanon</v>
      </c>
      <c r="C145" s="27" t="s">
        <v>445</v>
      </c>
    </row>
    <row r="146" spans="1:3">
      <c r="A146" s="27" t="s">
        <v>127</v>
      </c>
      <c r="B146" s="28" t="str">
        <f t="shared" si="1"/>
        <v>Lesotho</v>
      </c>
      <c r="C146" s="27" t="s">
        <v>446</v>
      </c>
    </row>
    <row r="147" spans="1:3">
      <c r="A147" s="27" t="s">
        <v>128</v>
      </c>
      <c r="B147" s="28" t="str">
        <f t="shared" si="1"/>
        <v>Liberia</v>
      </c>
      <c r="C147" s="27" t="s">
        <v>447</v>
      </c>
    </row>
    <row r="148" spans="1:3">
      <c r="A148" s="27" t="s">
        <v>129</v>
      </c>
      <c r="B148" s="28" t="str">
        <f t="shared" si="1"/>
        <v>Libya</v>
      </c>
      <c r="C148" s="27" t="s">
        <v>448</v>
      </c>
    </row>
    <row r="149" spans="1:3">
      <c r="A149" s="27" t="s">
        <v>130</v>
      </c>
      <c r="B149" s="28" t="str">
        <f t="shared" si="1"/>
        <v>Liechtenstein</v>
      </c>
      <c r="C149" s="27" t="s">
        <v>449</v>
      </c>
    </row>
    <row r="150" spans="1:3">
      <c r="A150" s="27" t="s">
        <v>131</v>
      </c>
      <c r="B150" s="28" t="str">
        <f t="shared" si="1"/>
        <v>Lithuania</v>
      </c>
      <c r="C150" s="27" t="s">
        <v>450</v>
      </c>
    </row>
    <row r="151" spans="1:3">
      <c r="A151" s="27" t="s">
        <v>132</v>
      </c>
      <c r="B151" s="28" t="str">
        <f t="shared" si="1"/>
        <v>Luxembourg</v>
      </c>
      <c r="C151" s="27" t="s">
        <v>451</v>
      </c>
    </row>
    <row r="152" spans="1:3">
      <c r="A152" s="27" t="s">
        <v>133</v>
      </c>
      <c r="B152" s="28" t="str">
        <f t="shared" si="1"/>
        <v>Madagascar</v>
      </c>
      <c r="C152" s="27" t="s">
        <v>452</v>
      </c>
    </row>
    <row r="153" spans="1:3">
      <c r="A153" s="27" t="s">
        <v>134</v>
      </c>
      <c r="B153" s="28" t="str">
        <f t="shared" si="1"/>
        <v>Malawi</v>
      </c>
      <c r="C153" s="27" t="s">
        <v>453</v>
      </c>
    </row>
    <row r="154" spans="1:3">
      <c r="A154" s="27" t="s">
        <v>135</v>
      </c>
      <c r="B154" s="28" t="str">
        <f t="shared" si="1"/>
        <v>Malaysia</v>
      </c>
      <c r="C154" s="27" t="s">
        <v>454</v>
      </c>
    </row>
    <row r="155" spans="1:3">
      <c r="A155" s="27" t="s">
        <v>136</v>
      </c>
      <c r="B155" s="28" t="str">
        <f t="shared" ref="B155:B218" si="2" xml:space="preserve"> "" &amp; A156</f>
        <v>Maldives</v>
      </c>
      <c r="C155" s="27" t="s">
        <v>455</v>
      </c>
    </row>
    <row r="156" spans="1:3">
      <c r="A156" s="27" t="s">
        <v>137</v>
      </c>
      <c r="B156" s="28" t="str">
        <f t="shared" si="2"/>
        <v>Mali</v>
      </c>
      <c r="C156" s="27" t="s">
        <v>456</v>
      </c>
    </row>
    <row r="157" spans="1:3">
      <c r="A157" s="27" t="s">
        <v>138</v>
      </c>
      <c r="B157" s="28" t="str">
        <f t="shared" si="2"/>
        <v>Malta</v>
      </c>
      <c r="C157" s="27" t="s">
        <v>457</v>
      </c>
    </row>
    <row r="158" spans="1:3">
      <c r="A158" s="27" t="s">
        <v>139</v>
      </c>
      <c r="B158" s="28" t="str">
        <f t="shared" si="2"/>
        <v>Marshall Islands</v>
      </c>
      <c r="C158" s="27" t="s">
        <v>458</v>
      </c>
    </row>
    <row r="159" spans="1:3">
      <c r="A159" s="27" t="s">
        <v>140</v>
      </c>
      <c r="B159" s="28" t="str">
        <f t="shared" si="2"/>
        <v>Martinique</v>
      </c>
      <c r="C159" s="27" t="s">
        <v>459</v>
      </c>
    </row>
    <row r="160" spans="1:3">
      <c r="A160" s="27" t="s">
        <v>141</v>
      </c>
      <c r="B160" s="28" t="str">
        <f t="shared" si="2"/>
        <v>Mauritania</v>
      </c>
      <c r="C160" s="27" t="s">
        <v>460</v>
      </c>
    </row>
    <row r="161" spans="1:3">
      <c r="A161" s="27" t="s">
        <v>142</v>
      </c>
      <c r="B161" s="28" t="str">
        <f t="shared" si="2"/>
        <v>Mauritius</v>
      </c>
      <c r="C161" s="27" t="s">
        <v>461</v>
      </c>
    </row>
    <row r="162" spans="1:3">
      <c r="A162" s="27" t="s">
        <v>143</v>
      </c>
      <c r="B162" s="28" t="str">
        <f t="shared" si="2"/>
        <v>Mayotte</v>
      </c>
      <c r="C162" s="27" t="s">
        <v>462</v>
      </c>
    </row>
    <row r="163" spans="1:3">
      <c r="A163" s="29" t="s">
        <v>144</v>
      </c>
      <c r="B163" s="28" t="str">
        <f t="shared" si="2"/>
        <v>Mexico</v>
      </c>
      <c r="C163" s="27" t="s">
        <v>463</v>
      </c>
    </row>
    <row r="164" spans="1:3">
      <c r="A164" s="27" t="s">
        <v>145</v>
      </c>
      <c r="B164" s="28" t="str">
        <f t="shared" si="2"/>
        <v>Micronesia (Federated States of)</v>
      </c>
      <c r="C164" s="27" t="s">
        <v>464</v>
      </c>
    </row>
    <row r="165" spans="1:3">
      <c r="A165" s="27" t="s">
        <v>146</v>
      </c>
      <c r="B165" s="28" t="str">
        <f t="shared" si="2"/>
        <v>Monaco</v>
      </c>
      <c r="C165" s="27" t="s">
        <v>465</v>
      </c>
    </row>
    <row r="166" spans="1:3">
      <c r="A166" s="27" t="s">
        <v>147</v>
      </c>
      <c r="B166" s="28" t="str">
        <f t="shared" si="2"/>
        <v>Mongolia</v>
      </c>
      <c r="C166" s="27" t="s">
        <v>466</v>
      </c>
    </row>
    <row r="167" spans="1:3">
      <c r="A167" s="27" t="s">
        <v>148</v>
      </c>
      <c r="B167" s="28" t="str">
        <f t="shared" si="2"/>
        <v>Montenegro</v>
      </c>
      <c r="C167" s="27" t="s">
        <v>467</v>
      </c>
    </row>
    <row r="168" spans="1:3">
      <c r="A168" s="27" t="s">
        <v>149</v>
      </c>
      <c r="B168" s="28" t="str">
        <f t="shared" si="2"/>
        <v>Montserrat</v>
      </c>
      <c r="C168" s="27" t="s">
        <v>468</v>
      </c>
    </row>
    <row r="169" spans="1:3">
      <c r="A169" s="27" t="s">
        <v>150</v>
      </c>
      <c r="B169" s="28" t="str">
        <f t="shared" si="2"/>
        <v>Morocco</v>
      </c>
      <c r="C169" s="27" t="s">
        <v>469</v>
      </c>
    </row>
    <row r="170" spans="1:3">
      <c r="A170" s="27" t="s">
        <v>151</v>
      </c>
      <c r="B170" s="28" t="str">
        <f t="shared" si="2"/>
        <v>Mozambique</v>
      </c>
      <c r="C170" s="27" t="s">
        <v>470</v>
      </c>
    </row>
    <row r="171" spans="1:3">
      <c r="A171" s="27" t="s">
        <v>152</v>
      </c>
      <c r="B171" s="28" t="str">
        <f t="shared" si="2"/>
        <v>Myanmar</v>
      </c>
      <c r="C171" s="27" t="s">
        <v>471</v>
      </c>
    </row>
    <row r="172" spans="1:3">
      <c r="A172" s="27" t="s">
        <v>153</v>
      </c>
      <c r="B172" s="28" t="str">
        <f t="shared" si="2"/>
        <v>Namibia</v>
      </c>
      <c r="C172" s="27" t="s">
        <v>472</v>
      </c>
    </row>
    <row r="173" spans="1:3">
      <c r="A173" s="27" t="s">
        <v>154</v>
      </c>
      <c r="B173" s="28" t="str">
        <f t="shared" si="2"/>
        <v>Nauru</v>
      </c>
      <c r="C173" s="27" t="s">
        <v>473</v>
      </c>
    </row>
    <row r="174" spans="1:3">
      <c r="A174" s="27" t="s">
        <v>155</v>
      </c>
      <c r="B174" s="28" t="str">
        <f t="shared" si="2"/>
        <v>Nepal</v>
      </c>
      <c r="C174" s="27" t="s">
        <v>474</v>
      </c>
    </row>
    <row r="175" spans="1:3">
      <c r="A175" s="27" t="s">
        <v>156</v>
      </c>
      <c r="B175" s="28" t="str">
        <f t="shared" si="2"/>
        <v>Netherlands</v>
      </c>
      <c r="C175" s="27" t="s">
        <v>475</v>
      </c>
    </row>
    <row r="176" spans="1:3">
      <c r="A176" s="27" t="s">
        <v>157</v>
      </c>
      <c r="B176" s="28" t="str">
        <f t="shared" si="2"/>
        <v>New Caledonia</v>
      </c>
      <c r="C176" s="27" t="s">
        <v>476</v>
      </c>
    </row>
    <row r="177" spans="1:3">
      <c r="A177" s="27" t="s">
        <v>158</v>
      </c>
      <c r="B177" s="28" t="str">
        <f t="shared" si="2"/>
        <v>New Zealand</v>
      </c>
      <c r="C177" s="27" t="s">
        <v>477</v>
      </c>
    </row>
    <row r="178" spans="1:3">
      <c r="A178" s="27" t="s">
        <v>159</v>
      </c>
      <c r="B178" s="28" t="str">
        <f t="shared" si="2"/>
        <v>Nicaragua</v>
      </c>
      <c r="C178" s="27" t="s">
        <v>478</v>
      </c>
    </row>
    <row r="179" spans="1:3">
      <c r="A179" s="27" t="s">
        <v>160</v>
      </c>
      <c r="B179" s="28" t="str">
        <f t="shared" si="2"/>
        <v>Niger</v>
      </c>
      <c r="C179" s="27" t="s">
        <v>479</v>
      </c>
    </row>
    <row r="180" spans="1:3">
      <c r="A180" s="27" t="s">
        <v>161</v>
      </c>
      <c r="B180" s="28" t="str">
        <f t="shared" si="2"/>
        <v>Nigeria</v>
      </c>
      <c r="C180" s="27" t="s">
        <v>480</v>
      </c>
    </row>
    <row r="181" spans="1:3">
      <c r="A181" s="27" t="s">
        <v>162</v>
      </c>
      <c r="B181" s="28" t="str">
        <f t="shared" si="2"/>
        <v>Niue</v>
      </c>
      <c r="C181" s="27" t="s">
        <v>481</v>
      </c>
    </row>
    <row r="182" spans="1:3">
      <c r="A182" s="27" t="s">
        <v>163</v>
      </c>
      <c r="B182" s="28" t="str">
        <f t="shared" si="2"/>
        <v>Norfolk Island</v>
      </c>
      <c r="C182" s="27" t="s">
        <v>482</v>
      </c>
    </row>
    <row r="183" spans="1:3">
      <c r="A183" s="27" t="s">
        <v>164</v>
      </c>
      <c r="B183" s="28" t="str">
        <f t="shared" si="2"/>
        <v>Northern Mariana Islands</v>
      </c>
      <c r="C183" s="27" t="s">
        <v>483</v>
      </c>
    </row>
    <row r="184" spans="1:3">
      <c r="A184" s="27" t="s">
        <v>165</v>
      </c>
      <c r="B184" s="28" t="str">
        <f t="shared" si="2"/>
        <v>Norway</v>
      </c>
      <c r="C184" s="27" t="s">
        <v>484</v>
      </c>
    </row>
    <row r="185" spans="1:3">
      <c r="A185" s="27" t="s">
        <v>166</v>
      </c>
      <c r="B185" s="28" t="str">
        <f t="shared" si="2"/>
        <v>Oman</v>
      </c>
      <c r="C185" s="27" t="s">
        <v>485</v>
      </c>
    </row>
    <row r="186" spans="1:3">
      <c r="A186" s="27" t="s">
        <v>167</v>
      </c>
      <c r="B186" s="28" t="str">
        <f t="shared" si="2"/>
        <v>Pakistan</v>
      </c>
      <c r="C186" s="27" t="s">
        <v>486</v>
      </c>
    </row>
    <row r="187" spans="1:3">
      <c r="A187" s="27" t="s">
        <v>168</v>
      </c>
      <c r="B187" s="28" t="str">
        <f t="shared" si="2"/>
        <v>Palau</v>
      </c>
      <c r="C187" s="27" t="s">
        <v>487</v>
      </c>
    </row>
    <row r="188" spans="1:3">
      <c r="A188" s="27" t="s">
        <v>169</v>
      </c>
      <c r="B188" s="28" t="str">
        <f t="shared" si="2"/>
        <v>Panama</v>
      </c>
      <c r="C188" s="27" t="s">
        <v>488</v>
      </c>
    </row>
    <row r="189" spans="1:3">
      <c r="A189" s="27" t="s">
        <v>170</v>
      </c>
      <c r="B189" s="28" t="str">
        <f t="shared" si="2"/>
        <v>Papua New Guinea</v>
      </c>
      <c r="C189" s="27" t="s">
        <v>489</v>
      </c>
    </row>
    <row r="190" spans="1:3">
      <c r="A190" s="27" t="s">
        <v>171</v>
      </c>
      <c r="B190" s="28" t="str">
        <f t="shared" si="2"/>
        <v>Paraguay</v>
      </c>
      <c r="C190" s="27" t="s">
        <v>490</v>
      </c>
    </row>
    <row r="191" spans="1:3">
      <c r="A191" s="27" t="s">
        <v>172</v>
      </c>
      <c r="B191" s="28" t="str">
        <f t="shared" si="2"/>
        <v>Peru</v>
      </c>
      <c r="C191" s="27" t="s">
        <v>491</v>
      </c>
    </row>
    <row r="192" spans="1:3">
      <c r="A192" s="27" t="s">
        <v>173</v>
      </c>
      <c r="B192" s="28" t="str">
        <f t="shared" si="2"/>
        <v>Philippines</v>
      </c>
      <c r="C192" s="27" t="s">
        <v>492</v>
      </c>
    </row>
    <row r="193" spans="1:3">
      <c r="A193" s="27" t="s">
        <v>174</v>
      </c>
      <c r="B193" s="28" t="str">
        <f t="shared" si="2"/>
        <v>Pitcairn</v>
      </c>
      <c r="C193" s="27" t="s">
        <v>493</v>
      </c>
    </row>
    <row r="194" spans="1:3">
      <c r="A194" s="27" t="s">
        <v>175</v>
      </c>
      <c r="B194" s="28" t="str">
        <f t="shared" si="2"/>
        <v>Poland</v>
      </c>
      <c r="C194" s="27" t="s">
        <v>494</v>
      </c>
    </row>
    <row r="195" spans="1:3">
      <c r="A195" s="27" t="s">
        <v>176</v>
      </c>
      <c r="B195" s="28" t="str">
        <f t="shared" si="2"/>
        <v>Portugal</v>
      </c>
      <c r="C195" s="27" t="s">
        <v>495</v>
      </c>
    </row>
    <row r="196" spans="1:3">
      <c r="A196" s="27" t="s">
        <v>177</v>
      </c>
      <c r="B196" s="28" t="str">
        <f t="shared" si="2"/>
        <v>Puerto Rico</v>
      </c>
      <c r="C196" s="27" t="s">
        <v>496</v>
      </c>
    </row>
    <row r="197" spans="1:3">
      <c r="A197" s="27" t="s">
        <v>178</v>
      </c>
      <c r="B197" s="28" t="str">
        <f t="shared" si="2"/>
        <v>Qatar</v>
      </c>
      <c r="C197" s="27" t="s">
        <v>497</v>
      </c>
    </row>
    <row r="198" spans="1:3">
      <c r="A198" s="27" t="s">
        <v>179</v>
      </c>
      <c r="B198" s="28" t="str">
        <f t="shared" si="2"/>
        <v>Republic of Korea</v>
      </c>
      <c r="C198" s="27" t="s">
        <v>498</v>
      </c>
    </row>
    <row r="199" spans="1:3">
      <c r="A199" s="27" t="s">
        <v>180</v>
      </c>
      <c r="B199" s="28" t="str">
        <f t="shared" si="2"/>
        <v>Republic of Moldova</v>
      </c>
      <c r="C199" s="27" t="s">
        <v>499</v>
      </c>
    </row>
    <row r="200" spans="1:3">
      <c r="A200" s="27" t="s">
        <v>181</v>
      </c>
      <c r="B200" s="28" t="str">
        <f t="shared" si="2"/>
        <v>Réunion</v>
      </c>
      <c r="C200" s="27" t="s">
        <v>500</v>
      </c>
    </row>
    <row r="201" spans="1:3">
      <c r="A201" s="27" t="s">
        <v>182</v>
      </c>
      <c r="B201" s="28" t="str">
        <f t="shared" si="2"/>
        <v>Romania</v>
      </c>
      <c r="C201" s="27" t="s">
        <v>501</v>
      </c>
    </row>
    <row r="202" spans="1:3">
      <c r="A202" s="27" t="s">
        <v>183</v>
      </c>
      <c r="B202" s="28" t="str">
        <f t="shared" si="2"/>
        <v>Russian Federation</v>
      </c>
      <c r="C202" s="27" t="s">
        <v>502</v>
      </c>
    </row>
    <row r="203" spans="1:3">
      <c r="A203" s="27" t="s">
        <v>184</v>
      </c>
      <c r="B203" s="28" t="str">
        <f t="shared" si="2"/>
        <v>Rwanda</v>
      </c>
      <c r="C203" s="27" t="s">
        <v>503</v>
      </c>
    </row>
    <row r="204" spans="1:3">
      <c r="A204" s="27" t="s">
        <v>185</v>
      </c>
      <c r="B204" s="28" t="str">
        <f t="shared" si="2"/>
        <v>Saint Barthélemy</v>
      </c>
      <c r="C204" s="27" t="s">
        <v>504</v>
      </c>
    </row>
    <row r="205" spans="1:3">
      <c r="A205" s="27" t="s">
        <v>186</v>
      </c>
      <c r="B205" s="28" t="str">
        <f t="shared" si="2"/>
        <v>Saint Helena</v>
      </c>
      <c r="C205" s="27" t="s">
        <v>505</v>
      </c>
    </row>
    <row r="206" spans="1:3">
      <c r="A206" s="27" t="s">
        <v>187</v>
      </c>
      <c r="B206" s="28" t="str">
        <f t="shared" si="2"/>
        <v>Saint Kitts and Nevis</v>
      </c>
      <c r="C206" s="27" t="s">
        <v>506</v>
      </c>
    </row>
    <row r="207" spans="1:3">
      <c r="A207" s="27" t="s">
        <v>188</v>
      </c>
      <c r="B207" s="28" t="str">
        <f t="shared" si="2"/>
        <v>Saint Lucia</v>
      </c>
      <c r="C207" s="27" t="s">
        <v>507</v>
      </c>
    </row>
    <row r="208" spans="1:3">
      <c r="A208" s="27" t="s">
        <v>189</v>
      </c>
      <c r="B208" s="28" t="str">
        <f t="shared" si="2"/>
        <v>Saint Martin (French part)</v>
      </c>
      <c r="C208" s="27" t="s">
        <v>508</v>
      </c>
    </row>
    <row r="209" spans="1:3">
      <c r="A209" s="29" t="s">
        <v>190</v>
      </c>
      <c r="B209" s="28" t="str">
        <f t="shared" si="2"/>
        <v>Saint Pierre and Miquelon</v>
      </c>
      <c r="C209" s="27" t="s">
        <v>509</v>
      </c>
    </row>
    <row r="210" spans="1:3">
      <c r="A210" s="27" t="s">
        <v>191</v>
      </c>
      <c r="B210" s="28" t="str">
        <f t="shared" si="2"/>
        <v>Saint Vincent and the Grenadines</v>
      </c>
      <c r="C210" s="27" t="s">
        <v>510</v>
      </c>
    </row>
    <row r="211" spans="1:3" ht="25.5">
      <c r="A211" s="27" t="s">
        <v>192</v>
      </c>
      <c r="B211" s="28" t="str">
        <f t="shared" si="2"/>
        <v>Samoa</v>
      </c>
      <c r="C211" s="27" t="s">
        <v>511</v>
      </c>
    </row>
    <row r="212" spans="1:3">
      <c r="A212" s="27" t="s">
        <v>193</v>
      </c>
      <c r="B212" s="28" t="str">
        <f t="shared" si="2"/>
        <v>San Marino</v>
      </c>
      <c r="C212" s="27" t="s">
        <v>512</v>
      </c>
    </row>
    <row r="213" spans="1:3">
      <c r="A213" s="27" t="s">
        <v>194</v>
      </c>
      <c r="B213" s="28" t="str">
        <f t="shared" si="2"/>
        <v>Sao Tome and Principe</v>
      </c>
      <c r="C213" s="27" t="s">
        <v>513</v>
      </c>
    </row>
    <row r="214" spans="1:3">
      <c r="A214" s="27" t="s">
        <v>195</v>
      </c>
      <c r="B214" s="28" t="str">
        <f t="shared" si="2"/>
        <v>Sark</v>
      </c>
      <c r="C214" s="27" t="s">
        <v>514</v>
      </c>
    </row>
    <row r="215" spans="1:3">
      <c r="A215" s="27" t="s">
        <v>196</v>
      </c>
      <c r="B215" s="28" t="str">
        <f t="shared" si="2"/>
        <v>Saudi Arabia</v>
      </c>
      <c r="C215" s="27" t="s">
        <v>515</v>
      </c>
    </row>
    <row r="216" spans="1:3">
      <c r="A216" s="27" t="s">
        <v>197</v>
      </c>
      <c r="B216" s="28" t="str">
        <f t="shared" si="2"/>
        <v>Senegal</v>
      </c>
      <c r="C216" s="27" t="s">
        <v>516</v>
      </c>
    </row>
    <row r="217" spans="1:3">
      <c r="A217" s="27" t="s">
        <v>198</v>
      </c>
      <c r="B217" s="28" t="str">
        <f t="shared" si="2"/>
        <v>Serbia</v>
      </c>
      <c r="C217" s="27" t="s">
        <v>517</v>
      </c>
    </row>
    <row r="218" spans="1:3">
      <c r="A218" s="27" t="s">
        <v>199</v>
      </c>
      <c r="B218" s="28" t="str">
        <f t="shared" si="2"/>
        <v>Seychelles</v>
      </c>
      <c r="C218" s="27" t="s">
        <v>518</v>
      </c>
    </row>
    <row r="219" spans="1:3">
      <c r="A219" s="27" t="s">
        <v>200</v>
      </c>
      <c r="B219" s="28" t="str">
        <f t="shared" ref="B219:B267" si="3" xml:space="preserve"> "" &amp; A220</f>
        <v>Sierra Leone</v>
      </c>
      <c r="C219" s="27" t="s">
        <v>519</v>
      </c>
    </row>
    <row r="220" spans="1:3">
      <c r="A220" s="27" t="s">
        <v>201</v>
      </c>
      <c r="B220" s="28" t="str">
        <f t="shared" si="3"/>
        <v>Singapore</v>
      </c>
      <c r="C220" s="27" t="s">
        <v>520</v>
      </c>
    </row>
    <row r="221" spans="1:3">
      <c r="A221" s="27" t="s">
        <v>202</v>
      </c>
      <c r="B221" s="28" t="str">
        <f t="shared" si="3"/>
        <v>Sint Maarten (Dutch part)</v>
      </c>
      <c r="C221" s="27" t="s">
        <v>521</v>
      </c>
    </row>
    <row r="222" spans="1:3">
      <c r="A222" s="29" t="s">
        <v>203</v>
      </c>
      <c r="B222" s="28" t="str">
        <f t="shared" si="3"/>
        <v>Slovakia</v>
      </c>
      <c r="C222" s="27" t="s">
        <v>522</v>
      </c>
    </row>
    <row r="223" spans="1:3">
      <c r="A223" s="27" t="s">
        <v>204</v>
      </c>
      <c r="B223" s="28" t="str">
        <f t="shared" si="3"/>
        <v>Slovenia</v>
      </c>
      <c r="C223" s="27" t="s">
        <v>523</v>
      </c>
    </row>
    <row r="224" spans="1:3">
      <c r="A224" s="27" t="s">
        <v>205</v>
      </c>
      <c r="B224" s="28" t="str">
        <f t="shared" si="3"/>
        <v>Solomon Islands</v>
      </c>
      <c r="C224" s="27" t="s">
        <v>524</v>
      </c>
    </row>
    <row r="225" spans="1:3">
      <c r="A225" s="27" t="s">
        <v>206</v>
      </c>
      <c r="B225" s="28" t="str">
        <f t="shared" si="3"/>
        <v>Somalia</v>
      </c>
      <c r="C225" s="27" t="s">
        <v>525</v>
      </c>
    </row>
    <row r="226" spans="1:3">
      <c r="A226" s="27" t="s">
        <v>207</v>
      </c>
      <c r="B226" s="28" t="str">
        <f t="shared" si="3"/>
        <v>South Africa</v>
      </c>
      <c r="C226" s="27" t="s">
        <v>526</v>
      </c>
    </row>
    <row r="227" spans="1:3">
      <c r="A227" s="27" t="s">
        <v>208</v>
      </c>
      <c r="B227" s="28" t="str">
        <f t="shared" si="3"/>
        <v>South Sudan</v>
      </c>
      <c r="C227" s="27" t="s">
        <v>527</v>
      </c>
    </row>
    <row r="228" spans="1:3">
      <c r="A228" s="27" t="s">
        <v>209</v>
      </c>
      <c r="B228" s="28" t="str">
        <f t="shared" si="3"/>
        <v>Spain</v>
      </c>
      <c r="C228" s="27" t="s">
        <v>528</v>
      </c>
    </row>
    <row r="229" spans="1:3">
      <c r="A229" s="27" t="s">
        <v>210</v>
      </c>
      <c r="B229" s="28" t="str">
        <f t="shared" si="3"/>
        <v>Sri Lanka</v>
      </c>
      <c r="C229" s="27" t="s">
        <v>529</v>
      </c>
    </row>
    <row r="230" spans="1:3">
      <c r="A230" s="27" t="s">
        <v>211</v>
      </c>
      <c r="B230" s="28" t="str">
        <f t="shared" si="3"/>
        <v>State of Palestine</v>
      </c>
      <c r="C230" s="27" t="s">
        <v>530</v>
      </c>
    </row>
    <row r="231" spans="1:3">
      <c r="A231" s="27" t="s">
        <v>212</v>
      </c>
      <c r="B231" s="28" t="str">
        <f t="shared" si="3"/>
        <v>Sudan</v>
      </c>
      <c r="C231" s="27" t="s">
        <v>531</v>
      </c>
    </row>
    <row r="232" spans="1:3">
      <c r="A232" s="27" t="s">
        <v>213</v>
      </c>
      <c r="B232" s="28" t="str">
        <f t="shared" si="3"/>
        <v>Suriname</v>
      </c>
      <c r="C232" s="27" t="s">
        <v>532</v>
      </c>
    </row>
    <row r="233" spans="1:3">
      <c r="A233" s="27" t="s">
        <v>214</v>
      </c>
      <c r="B233" s="28" t="str">
        <f t="shared" si="3"/>
        <v>Svalbard and Jan Mayen Islands</v>
      </c>
      <c r="C233" s="27" t="s">
        <v>533</v>
      </c>
    </row>
    <row r="234" spans="1:3">
      <c r="A234" s="27" t="s">
        <v>215</v>
      </c>
      <c r="B234" s="28" t="str">
        <f t="shared" si="3"/>
        <v>Swaziland</v>
      </c>
      <c r="C234" s="27" t="s">
        <v>534</v>
      </c>
    </row>
    <row r="235" spans="1:3">
      <c r="A235" s="27" t="s">
        <v>216</v>
      </c>
      <c r="B235" s="28" t="str">
        <f t="shared" si="3"/>
        <v>Sweden</v>
      </c>
      <c r="C235" s="27" t="s">
        <v>535</v>
      </c>
    </row>
    <row r="236" spans="1:3">
      <c r="A236" s="27" t="s">
        <v>217</v>
      </c>
      <c r="B236" s="28" t="str">
        <f t="shared" si="3"/>
        <v>Switzerland</v>
      </c>
      <c r="C236" s="27" t="s">
        <v>536</v>
      </c>
    </row>
    <row r="237" spans="1:3">
      <c r="A237" s="27" t="s">
        <v>218</v>
      </c>
      <c r="B237" s="28" t="str">
        <f t="shared" si="3"/>
        <v>Syrian Arab Republic</v>
      </c>
      <c r="C237" s="27" t="s">
        <v>537</v>
      </c>
    </row>
    <row r="238" spans="1:3">
      <c r="A238" s="27" t="s">
        <v>219</v>
      </c>
      <c r="B238" s="28" t="str">
        <f t="shared" si="3"/>
        <v>Tajikistan</v>
      </c>
      <c r="C238" s="27" t="s">
        <v>538</v>
      </c>
    </row>
    <row r="239" spans="1:3">
      <c r="A239" s="27" t="s">
        <v>220</v>
      </c>
      <c r="B239" s="28" t="str">
        <f t="shared" si="3"/>
        <v>Thailand</v>
      </c>
      <c r="C239" s="27" t="s">
        <v>539</v>
      </c>
    </row>
    <row r="240" spans="1:3">
      <c r="A240" s="27" t="s">
        <v>221</v>
      </c>
      <c r="B240" s="28" t="str">
        <f t="shared" si="3"/>
        <v>The former Yugoslav Republic of Macedonia</v>
      </c>
      <c r="C240" s="27" t="s">
        <v>540</v>
      </c>
    </row>
    <row r="241" spans="1:3" ht="25.5">
      <c r="A241" s="27" t="s">
        <v>222</v>
      </c>
      <c r="B241" s="28" t="str">
        <f t="shared" si="3"/>
        <v>Timor-Leste</v>
      </c>
      <c r="C241" s="27" t="s">
        <v>541</v>
      </c>
    </row>
    <row r="242" spans="1:3">
      <c r="A242" s="27" t="s">
        <v>223</v>
      </c>
      <c r="B242" s="28" t="str">
        <f t="shared" si="3"/>
        <v>Togo</v>
      </c>
      <c r="C242" s="27" t="s">
        <v>542</v>
      </c>
    </row>
    <row r="243" spans="1:3">
      <c r="A243" s="27" t="s">
        <v>224</v>
      </c>
      <c r="B243" s="28" t="str">
        <f t="shared" si="3"/>
        <v>Tokelau</v>
      </c>
      <c r="C243" s="27" t="s">
        <v>543</v>
      </c>
    </row>
    <row r="244" spans="1:3">
      <c r="A244" s="27" t="s">
        <v>225</v>
      </c>
      <c r="B244" s="28" t="str">
        <f t="shared" si="3"/>
        <v>Tonga</v>
      </c>
      <c r="C244" s="27" t="s">
        <v>544</v>
      </c>
    </row>
    <row r="245" spans="1:3">
      <c r="A245" s="27" t="s">
        <v>226</v>
      </c>
      <c r="B245" s="28" t="str">
        <f t="shared" si="3"/>
        <v>Trinidad and Tobago</v>
      </c>
      <c r="C245" s="27" t="s">
        <v>545</v>
      </c>
    </row>
    <row r="246" spans="1:3">
      <c r="A246" s="27" t="s">
        <v>227</v>
      </c>
      <c r="B246" s="28" t="str">
        <f t="shared" si="3"/>
        <v>Tunisia</v>
      </c>
      <c r="C246" s="27" t="s">
        <v>546</v>
      </c>
    </row>
    <row r="247" spans="1:3">
      <c r="A247" s="27" t="s">
        <v>228</v>
      </c>
      <c r="B247" s="28" t="str">
        <f t="shared" si="3"/>
        <v>Turkey</v>
      </c>
      <c r="C247" s="27" t="s">
        <v>547</v>
      </c>
    </row>
    <row r="248" spans="1:3">
      <c r="A248" s="27" t="s">
        <v>229</v>
      </c>
      <c r="B248" s="28" t="str">
        <f t="shared" si="3"/>
        <v>Turkmenistan</v>
      </c>
      <c r="C248" s="27" t="s">
        <v>548</v>
      </c>
    </row>
    <row r="249" spans="1:3">
      <c r="A249" s="27" t="s">
        <v>230</v>
      </c>
      <c r="B249" s="28" t="str">
        <f t="shared" si="3"/>
        <v>Turks and Caicos Islands</v>
      </c>
      <c r="C249" s="27" t="s">
        <v>549</v>
      </c>
    </row>
    <row r="250" spans="1:3">
      <c r="A250" s="27" t="s">
        <v>231</v>
      </c>
      <c r="B250" s="28" t="str">
        <f t="shared" si="3"/>
        <v>Tuvalu</v>
      </c>
      <c r="C250" s="27" t="s">
        <v>550</v>
      </c>
    </row>
    <row r="251" spans="1:3">
      <c r="A251" s="27" t="s">
        <v>232</v>
      </c>
      <c r="B251" s="28" t="str">
        <f t="shared" si="3"/>
        <v>Uganda</v>
      </c>
      <c r="C251" s="27" t="s">
        <v>551</v>
      </c>
    </row>
    <row r="252" spans="1:3">
      <c r="A252" s="27" t="s">
        <v>233</v>
      </c>
      <c r="B252" s="28" t="str">
        <f t="shared" si="3"/>
        <v>Ukraine</v>
      </c>
      <c r="C252" s="27" t="s">
        <v>552</v>
      </c>
    </row>
    <row r="253" spans="1:3">
      <c r="A253" s="27" t="s">
        <v>234</v>
      </c>
      <c r="B253" s="28" t="str">
        <f t="shared" si="3"/>
        <v>United Arab Emirates</v>
      </c>
      <c r="C253" s="27" t="s">
        <v>553</v>
      </c>
    </row>
    <row r="254" spans="1:3" ht="25.5">
      <c r="A254" s="27" t="s">
        <v>235</v>
      </c>
      <c r="B254" s="28" t="str">
        <f t="shared" si="3"/>
        <v>United Kingdom of Great Britain and Northern Ireland</v>
      </c>
      <c r="C254" s="27" t="s">
        <v>554</v>
      </c>
    </row>
    <row r="255" spans="1:3" ht="25.5">
      <c r="A255" s="27" t="s">
        <v>236</v>
      </c>
      <c r="B255" s="28" t="str">
        <f t="shared" si="3"/>
        <v>United Republic of Tanzania</v>
      </c>
      <c r="C255" s="27" t="s">
        <v>555</v>
      </c>
    </row>
    <row r="256" spans="1:3">
      <c r="A256" s="27" t="s">
        <v>237</v>
      </c>
      <c r="B256" s="28" t="str">
        <f t="shared" si="3"/>
        <v>United States of America</v>
      </c>
      <c r="C256" s="27" t="s">
        <v>556</v>
      </c>
    </row>
    <row r="257" spans="1:3">
      <c r="A257" s="27" t="s">
        <v>238</v>
      </c>
      <c r="B257" s="28" t="str">
        <f t="shared" si="3"/>
        <v>United States Virgin Islands</v>
      </c>
      <c r="C257" s="27" t="s">
        <v>557</v>
      </c>
    </row>
    <row r="258" spans="1:3">
      <c r="A258" s="27" t="s">
        <v>239</v>
      </c>
      <c r="B258" s="28" t="str">
        <f t="shared" si="3"/>
        <v>Uruguay</v>
      </c>
      <c r="C258" s="27" t="s">
        <v>558</v>
      </c>
    </row>
    <row r="259" spans="1:3">
      <c r="A259" s="27" t="s">
        <v>240</v>
      </c>
      <c r="B259" s="28" t="str">
        <f t="shared" si="3"/>
        <v>Uzbekistan</v>
      </c>
      <c r="C259" s="27" t="s">
        <v>559</v>
      </c>
    </row>
    <row r="260" spans="1:3">
      <c r="A260" s="27" t="s">
        <v>241</v>
      </c>
      <c r="B260" s="28" t="str">
        <f t="shared" si="3"/>
        <v>Vanuatu</v>
      </c>
      <c r="C260" s="27" t="s">
        <v>560</v>
      </c>
    </row>
    <row r="261" spans="1:3">
      <c r="A261" s="27" t="s">
        <v>242</v>
      </c>
      <c r="B261" s="28" t="str">
        <f t="shared" si="3"/>
        <v>Venezuela (Bolivarian Republic of)</v>
      </c>
      <c r="C261" s="27" t="s">
        <v>561</v>
      </c>
    </row>
    <row r="262" spans="1:3" ht="25.5">
      <c r="A262" s="27" t="s">
        <v>243</v>
      </c>
      <c r="B262" s="28" t="str">
        <f t="shared" si="3"/>
        <v>Viet Nam</v>
      </c>
      <c r="C262" s="27" t="s">
        <v>562</v>
      </c>
    </row>
    <row r="263" spans="1:3">
      <c r="A263" s="27" t="s">
        <v>244</v>
      </c>
      <c r="B263" s="28" t="str">
        <f t="shared" si="3"/>
        <v>Wallis and Futuna Islands</v>
      </c>
      <c r="C263" s="27" t="s">
        <v>563</v>
      </c>
    </row>
    <row r="264" spans="1:3">
      <c r="A264" s="27" t="s">
        <v>245</v>
      </c>
      <c r="B264" s="28" t="str">
        <f t="shared" si="3"/>
        <v>Western Sahara</v>
      </c>
      <c r="C264" s="27" t="s">
        <v>564</v>
      </c>
    </row>
    <row r="265" spans="1:3">
      <c r="A265" s="27" t="s">
        <v>246</v>
      </c>
      <c r="B265" s="28" t="str">
        <f t="shared" si="3"/>
        <v>Yemen</v>
      </c>
      <c r="C265" s="27" t="s">
        <v>565</v>
      </c>
    </row>
    <row r="266" spans="1:3">
      <c r="A266" s="27" t="s">
        <v>247</v>
      </c>
      <c r="B266" s="28" t="str">
        <f t="shared" si="3"/>
        <v>Zambia</v>
      </c>
      <c r="C266" s="27" t="s">
        <v>566</v>
      </c>
    </row>
    <row r="267" spans="1:3">
      <c r="A267" s="27" t="s">
        <v>248</v>
      </c>
      <c r="B267" s="28" t="str">
        <f t="shared" si="3"/>
        <v>Zimbabwe</v>
      </c>
      <c r="C267" s="27" t="s">
        <v>567</v>
      </c>
    </row>
    <row r="268" spans="1:3">
      <c r="A268" s="27" t="s">
        <v>249</v>
      </c>
      <c r="B268" s="26"/>
      <c r="C268" s="26"/>
    </row>
    <row r="269" spans="1:3">
      <c r="B269" s="26"/>
      <c r="C269" s="26"/>
    </row>
    <row r="270" spans="1:3">
      <c r="B270" s="26"/>
      <c r="C270" s="26"/>
    </row>
    <row r="271" spans="1:3">
      <c r="B271" s="26"/>
      <c r="C271" s="26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Company 1-5</vt:lpstr>
      <vt:lpstr>Auswahllisten</vt:lpstr>
      <vt:lpstr>Auswahl_ja_nein</vt:lpstr>
      <vt:lpstr>geeignet_ungeeignet</vt:lpstr>
      <vt:lpstr>Länder_und_Regionen</vt:lpstr>
      <vt:lpstr>Mindestzahl</vt:lpstr>
      <vt:lpstr>'Company 1-5'!Print_Area</vt:lpstr>
    </vt:vector>
  </TitlesOfParts>
  <Company>Deutsche Gesellschaft für Internationale Zusammenarbeit (GIZ)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31-1-2 en, Bewertungsschema für die Eignung von Consultingunternehmen, Stand September 2016</dc:title>
  <cp:lastModifiedBy>Dimpho Keitseng</cp:lastModifiedBy>
  <cp:lastPrinted>2016-07-05T12:47:46Z</cp:lastPrinted>
  <dcterms:created xsi:type="dcterms:W3CDTF">2001-02-21T08:54:43Z</dcterms:created>
  <dcterms:modified xsi:type="dcterms:W3CDTF">2017-12-06T09:46:47Z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0x010100FA98529EE743D04A8C3D54BEB25F8048</vt:lpwstr>
  </property>
</Properties>
</file>